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opeckyP\Desktop\Mimoň\OBJEDNÁVKY\"/>
    </mc:Choice>
  </mc:AlternateContent>
  <bookViews>
    <workbookView xWindow="0" yWindow="0" windowWidth="0" windowHeight="0"/>
  </bookViews>
  <sheets>
    <sheet name="Rekapitulace stavby" sheetId="1" r:id="rId1"/>
    <sheet name="01 - Byt 1.NP - garsonka" sheetId="2" r:id="rId2"/>
    <sheet name="02 - Byt 2.NP garsonka" sheetId="3" r:id="rId3"/>
    <sheet name="06 - ZTI + ÚT (byt 1.NP +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Byt 1.NP - garsonka'!$C$140:$K$437</definedName>
    <definedName name="_xlnm.Print_Area" localSheetId="1">'01 - Byt 1.NP - garsonka'!$C$4:$J$76,'01 - Byt 1.NP - garsonka'!$C$82:$J$122,'01 - Byt 1.NP - garsonka'!$C$128:$K$437</definedName>
    <definedName name="_xlnm.Print_Titles" localSheetId="1">'01 - Byt 1.NP - garsonka'!$140:$140</definedName>
    <definedName name="_xlnm._FilterDatabase" localSheetId="2" hidden="1">'02 - Byt 2.NP garsonka'!$C$140:$K$466</definedName>
    <definedName name="_xlnm.Print_Area" localSheetId="2">'02 - Byt 2.NP garsonka'!$C$4:$J$76,'02 - Byt 2.NP garsonka'!$C$82:$J$122,'02 - Byt 2.NP garsonka'!$C$128:$K$466</definedName>
    <definedName name="_xlnm.Print_Titles" localSheetId="2">'02 - Byt 2.NP garsonka'!$140:$140</definedName>
    <definedName name="_xlnm._FilterDatabase" localSheetId="3" hidden="1">'06 - ZTI + ÚT (byt 1.NP +...'!$C$123:$K$212</definedName>
    <definedName name="_xlnm.Print_Area" localSheetId="3">'06 - ZTI + ÚT (byt 1.NP +...'!$C$4:$J$76,'06 - ZTI + ÚT (byt 1.NP +...'!$C$82:$J$105,'06 - ZTI + ÚT (byt 1.NP +...'!$C$111:$K$212</definedName>
    <definedName name="_xlnm.Print_Titles" localSheetId="3">'06 - ZTI + ÚT (byt 1.NP +...'!$123:$123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R198"/>
  <c r="P198"/>
  <c r="BI196"/>
  <c r="BH196"/>
  <c r="BG196"/>
  <c r="BE196"/>
  <c r="T196"/>
  <c r="T195"/>
  <c r="R196"/>
  <c r="R195"/>
  <c r="P196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0"/>
  <c r="BH140"/>
  <c r="BG140"/>
  <c r="BE140"/>
  <c r="T140"/>
  <c r="R140"/>
  <c r="P140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85"/>
  <c i="3" r="J37"/>
  <c r="J36"/>
  <c i="1" r="AY96"/>
  <c i="3" r="J35"/>
  <c i="1" r="AX96"/>
  <c i="3" r="BI466"/>
  <c r="BH466"/>
  <c r="BG466"/>
  <c r="BE466"/>
  <c r="T466"/>
  <c r="T465"/>
  <c r="R466"/>
  <c r="R465"/>
  <c r="P466"/>
  <c r="P465"/>
  <c r="BI464"/>
  <c r="BH464"/>
  <c r="BG464"/>
  <c r="BE464"/>
  <c r="T464"/>
  <c r="T463"/>
  <c r="T462"/>
  <c r="R464"/>
  <c r="R463"/>
  <c r="R462"/>
  <c r="P464"/>
  <c r="P463"/>
  <c r="P462"/>
  <c r="BI461"/>
  <c r="BH461"/>
  <c r="BG461"/>
  <c r="BE461"/>
  <c r="T461"/>
  <c r="T460"/>
  <c r="R461"/>
  <c r="R460"/>
  <c r="P461"/>
  <c r="P460"/>
  <c r="BI459"/>
  <c r="BH459"/>
  <c r="BG459"/>
  <c r="BE459"/>
  <c r="T459"/>
  <c r="R459"/>
  <c r="P459"/>
  <c r="BI458"/>
  <c r="BH458"/>
  <c r="BG458"/>
  <c r="BE458"/>
  <c r="T458"/>
  <c r="R458"/>
  <c r="P458"/>
  <c r="BI455"/>
  <c r="BH455"/>
  <c r="BG455"/>
  <c r="BE455"/>
  <c r="T455"/>
  <c r="R455"/>
  <c r="P455"/>
  <c r="BI454"/>
  <c r="BH454"/>
  <c r="BG454"/>
  <c r="BE454"/>
  <c r="T454"/>
  <c r="R454"/>
  <c r="P454"/>
  <c r="BI452"/>
  <c r="BH452"/>
  <c r="BG452"/>
  <c r="BE452"/>
  <c r="T452"/>
  <c r="R452"/>
  <c r="P452"/>
  <c r="BI450"/>
  <c r="BH450"/>
  <c r="BG450"/>
  <c r="BE450"/>
  <c r="T450"/>
  <c r="R450"/>
  <c r="P450"/>
  <c r="BI445"/>
  <c r="BH445"/>
  <c r="BG445"/>
  <c r="BE445"/>
  <c r="T445"/>
  <c r="R445"/>
  <c r="P445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8"/>
  <c r="BH438"/>
  <c r="BG438"/>
  <c r="BE438"/>
  <c r="T438"/>
  <c r="R438"/>
  <c r="P438"/>
  <c r="BI437"/>
  <c r="BH437"/>
  <c r="BG437"/>
  <c r="BE437"/>
  <c r="T437"/>
  <c r="R437"/>
  <c r="P437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1"/>
  <c r="BH411"/>
  <c r="BG411"/>
  <c r="BE411"/>
  <c r="T411"/>
  <c r="R411"/>
  <c r="P411"/>
  <c r="BI410"/>
  <c r="BH410"/>
  <c r="BG410"/>
  <c r="BE410"/>
  <c r="T410"/>
  <c r="R410"/>
  <c r="P410"/>
  <c r="BI408"/>
  <c r="BH408"/>
  <c r="BG408"/>
  <c r="BE408"/>
  <c r="T408"/>
  <c r="R408"/>
  <c r="P408"/>
  <c r="BI406"/>
  <c r="BH406"/>
  <c r="BG406"/>
  <c r="BE406"/>
  <c r="T406"/>
  <c r="R406"/>
  <c r="P406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5"/>
  <c r="BH365"/>
  <c r="BG365"/>
  <c r="BE365"/>
  <c r="T365"/>
  <c r="R365"/>
  <c r="P365"/>
  <c r="BI362"/>
  <c r="BH362"/>
  <c r="BG362"/>
  <c r="BE362"/>
  <c r="T362"/>
  <c r="R362"/>
  <c r="P362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3"/>
  <c r="BH353"/>
  <c r="BG353"/>
  <c r="BE353"/>
  <c r="T353"/>
  <c r="R353"/>
  <c r="P353"/>
  <c r="BI349"/>
  <c r="BH349"/>
  <c r="BG349"/>
  <c r="BE349"/>
  <c r="T349"/>
  <c r="R349"/>
  <c r="P349"/>
  <c r="BI345"/>
  <c r="BH345"/>
  <c r="BG345"/>
  <c r="BE345"/>
  <c r="T345"/>
  <c r="R345"/>
  <c r="P345"/>
  <c r="BI341"/>
  <c r="BH341"/>
  <c r="BG341"/>
  <c r="BE341"/>
  <c r="T341"/>
  <c r="R341"/>
  <c r="P341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2"/>
  <c r="BH302"/>
  <c r="BG302"/>
  <c r="BE302"/>
  <c r="T302"/>
  <c r="R302"/>
  <c r="P302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4"/>
  <c r="BH264"/>
  <c r="BG264"/>
  <c r="BE264"/>
  <c r="T264"/>
  <c r="R264"/>
  <c r="P264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T246"/>
  <c r="R247"/>
  <c r="R246"/>
  <c r="P247"/>
  <c r="P246"/>
  <c r="BI244"/>
  <c r="BH244"/>
  <c r="BG244"/>
  <c r="BE244"/>
  <c r="T244"/>
  <c r="R244"/>
  <c r="P244"/>
  <c r="BI243"/>
  <c r="BH243"/>
  <c r="BG243"/>
  <c r="BE243"/>
  <c r="T243"/>
  <c r="R243"/>
  <c r="P243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7"/>
  <c r="BH187"/>
  <c r="BG187"/>
  <c r="BE187"/>
  <c r="T187"/>
  <c r="R187"/>
  <c r="P187"/>
  <c r="BI179"/>
  <c r="BH179"/>
  <c r="BG179"/>
  <c r="BE179"/>
  <c r="T179"/>
  <c r="R179"/>
  <c r="P179"/>
  <c r="BI171"/>
  <c r="BH171"/>
  <c r="BG171"/>
  <c r="BE171"/>
  <c r="T171"/>
  <c r="R171"/>
  <c r="P171"/>
  <c r="BI163"/>
  <c r="BH163"/>
  <c r="BG163"/>
  <c r="BE163"/>
  <c r="T163"/>
  <c r="R163"/>
  <c r="P163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6"/>
  <c r="BH146"/>
  <c r="BG146"/>
  <c r="BE146"/>
  <c r="T146"/>
  <c r="R146"/>
  <c r="P146"/>
  <c r="BI144"/>
  <c r="BH144"/>
  <c r="BG144"/>
  <c r="BE144"/>
  <c r="T144"/>
  <c r="R144"/>
  <c r="P144"/>
  <c r="J138"/>
  <c r="J137"/>
  <c r="F137"/>
  <c r="F135"/>
  <c r="E133"/>
  <c r="J92"/>
  <c r="J91"/>
  <c r="F91"/>
  <c r="F89"/>
  <c r="E87"/>
  <c r="J18"/>
  <c r="E18"/>
  <c r="F92"/>
  <c r="J17"/>
  <c r="J12"/>
  <c r="J89"/>
  <c r="E7"/>
  <c r="E131"/>
  <c i="2" r="J37"/>
  <c r="J36"/>
  <c i="1" r="AY95"/>
  <c i="2" r="J35"/>
  <c i="1" r="AX95"/>
  <c i="2" r="BI437"/>
  <c r="BH437"/>
  <c r="BG437"/>
  <c r="BE437"/>
  <c r="T437"/>
  <c r="T436"/>
  <c r="R437"/>
  <c r="R436"/>
  <c r="P437"/>
  <c r="P436"/>
  <c r="BI435"/>
  <c r="BH435"/>
  <c r="BG435"/>
  <c r="BE435"/>
  <c r="T435"/>
  <c r="T434"/>
  <c r="T433"/>
  <c r="R435"/>
  <c r="R434"/>
  <c r="R433"/>
  <c r="P435"/>
  <c r="P434"/>
  <c r="P433"/>
  <c r="BI432"/>
  <c r="BH432"/>
  <c r="BG432"/>
  <c r="BE432"/>
  <c r="T432"/>
  <c r="T431"/>
  <c r="R432"/>
  <c r="R431"/>
  <c r="P432"/>
  <c r="P431"/>
  <c r="BI430"/>
  <c r="BH430"/>
  <c r="BG430"/>
  <c r="BE430"/>
  <c r="T430"/>
  <c r="R430"/>
  <c r="P430"/>
  <c r="BI429"/>
  <c r="BH429"/>
  <c r="BG429"/>
  <c r="BE429"/>
  <c r="T429"/>
  <c r="R429"/>
  <c r="P429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20"/>
  <c r="BH420"/>
  <c r="BG420"/>
  <c r="BE420"/>
  <c r="T420"/>
  <c r="R420"/>
  <c r="P420"/>
  <c r="BI418"/>
  <c r="BH418"/>
  <c r="BG418"/>
  <c r="BE418"/>
  <c r="T418"/>
  <c r="R418"/>
  <c r="P418"/>
  <c r="BI416"/>
  <c r="BH416"/>
  <c r="BG416"/>
  <c r="BE416"/>
  <c r="T416"/>
  <c r="R416"/>
  <c r="P416"/>
  <c r="BI415"/>
  <c r="BH415"/>
  <c r="BG415"/>
  <c r="BE415"/>
  <c r="T415"/>
  <c r="R415"/>
  <c r="P415"/>
  <c r="BI412"/>
  <c r="BH412"/>
  <c r="BG412"/>
  <c r="BE412"/>
  <c r="T412"/>
  <c r="R412"/>
  <c r="P412"/>
  <c r="BI411"/>
  <c r="BH411"/>
  <c r="BG411"/>
  <c r="BE411"/>
  <c r="T411"/>
  <c r="R411"/>
  <c r="P411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7"/>
  <c r="BH397"/>
  <c r="BG397"/>
  <c r="BE397"/>
  <c r="T397"/>
  <c r="R397"/>
  <c r="P397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2"/>
  <c r="BH382"/>
  <c r="BG382"/>
  <c r="BE382"/>
  <c r="T382"/>
  <c r="R382"/>
  <c r="P382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5"/>
  <c r="BH365"/>
  <c r="BG365"/>
  <c r="BE365"/>
  <c r="T365"/>
  <c r="R365"/>
  <c r="P365"/>
  <c r="BI364"/>
  <c r="BH364"/>
  <c r="BG364"/>
  <c r="BE364"/>
  <c r="T364"/>
  <c r="R364"/>
  <c r="P364"/>
  <c r="BI362"/>
  <c r="BH362"/>
  <c r="BG362"/>
  <c r="BE362"/>
  <c r="T362"/>
  <c r="R362"/>
  <c r="P362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9"/>
  <c r="BH349"/>
  <c r="BG349"/>
  <c r="BE349"/>
  <c r="T349"/>
  <c r="R349"/>
  <c r="P349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78"/>
  <c r="BH278"/>
  <c r="BG278"/>
  <c r="BE278"/>
  <c r="T278"/>
  <c r="R278"/>
  <c r="P278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T266"/>
  <c r="R267"/>
  <c r="R266"/>
  <c r="P267"/>
  <c r="P266"/>
  <c r="BI265"/>
  <c r="BH265"/>
  <c r="BG265"/>
  <c r="BE265"/>
  <c r="T265"/>
  <c r="T264"/>
  <c r="R265"/>
  <c r="R264"/>
  <c r="P265"/>
  <c r="P264"/>
  <c r="BI256"/>
  <c r="BH256"/>
  <c r="BG256"/>
  <c r="BE256"/>
  <c r="T256"/>
  <c r="R256"/>
  <c r="P256"/>
  <c r="BI254"/>
  <c r="BH254"/>
  <c r="BG254"/>
  <c r="BE254"/>
  <c r="T254"/>
  <c r="R254"/>
  <c r="P254"/>
  <c r="BI251"/>
  <c r="BH251"/>
  <c r="BG251"/>
  <c r="BE251"/>
  <c r="T251"/>
  <c r="R251"/>
  <c r="P251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8"/>
  <c r="BH228"/>
  <c r="BG228"/>
  <c r="BE228"/>
  <c r="T228"/>
  <c r="R228"/>
  <c r="P228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3"/>
  <c r="BH193"/>
  <c r="BG193"/>
  <c r="BE193"/>
  <c r="T193"/>
  <c r="R193"/>
  <c r="P193"/>
  <c r="BI185"/>
  <c r="BH185"/>
  <c r="BG185"/>
  <c r="BE185"/>
  <c r="T185"/>
  <c r="R185"/>
  <c r="P185"/>
  <c r="BI177"/>
  <c r="BH177"/>
  <c r="BG177"/>
  <c r="BE177"/>
  <c r="T177"/>
  <c r="R177"/>
  <c r="P177"/>
  <c r="BI169"/>
  <c r="BH169"/>
  <c r="BG169"/>
  <c r="BE169"/>
  <c r="T169"/>
  <c r="R169"/>
  <c r="P169"/>
  <c r="BI161"/>
  <c r="BH161"/>
  <c r="BG161"/>
  <c r="BE161"/>
  <c r="T161"/>
  <c r="R161"/>
  <c r="P161"/>
  <c r="BI158"/>
  <c r="BH158"/>
  <c r="BG158"/>
  <c r="BE158"/>
  <c r="T158"/>
  <c r="R158"/>
  <c r="P158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7"/>
  <c r="BH147"/>
  <c r="BG147"/>
  <c r="BE147"/>
  <c r="T147"/>
  <c r="R147"/>
  <c r="P147"/>
  <c r="BI144"/>
  <c r="BH144"/>
  <c r="BG144"/>
  <c r="BE144"/>
  <c r="T144"/>
  <c r="R144"/>
  <c r="P144"/>
  <c r="J138"/>
  <c r="J137"/>
  <c r="F137"/>
  <c r="F135"/>
  <c r="E133"/>
  <c r="J92"/>
  <c r="J91"/>
  <c r="F91"/>
  <c r="F89"/>
  <c r="E87"/>
  <c r="J18"/>
  <c r="E18"/>
  <c r="F138"/>
  <c r="J17"/>
  <c r="J12"/>
  <c r="J89"/>
  <c r="E7"/>
  <c r="E131"/>
  <c i="1" r="L90"/>
  <c r="AM90"/>
  <c r="AM89"/>
  <c r="L89"/>
  <c r="AM87"/>
  <c r="L87"/>
  <c r="L85"/>
  <c r="L84"/>
  <c i="2" r="BK432"/>
  <c r="BK423"/>
  <c r="J415"/>
  <c r="BK409"/>
  <c r="BK390"/>
  <c r="J379"/>
  <c r="J371"/>
  <c r="J357"/>
  <c r="BK347"/>
  <c r="BK339"/>
  <c r="BK334"/>
  <c r="BK325"/>
  <c r="BK307"/>
  <c r="J294"/>
  <c r="J290"/>
  <c r="BK278"/>
  <c r="BK244"/>
  <c r="BK218"/>
  <c r="BK204"/>
  <c r="BK154"/>
  <c r="J409"/>
  <c r="BK379"/>
  <c r="J369"/>
  <c r="BK353"/>
  <c r="J344"/>
  <c r="J333"/>
  <c r="J326"/>
  <c r="J325"/>
  <c r="J323"/>
  <c r="J314"/>
  <c r="J310"/>
  <c r="BK273"/>
  <c r="J244"/>
  <c r="BK231"/>
  <c r="J215"/>
  <c r="BK210"/>
  <c r="J204"/>
  <c r="J437"/>
  <c r="J429"/>
  <c r="J420"/>
  <c r="BK408"/>
  <c r="BK397"/>
  <c r="BK381"/>
  <c r="J367"/>
  <c r="J352"/>
  <c r="J343"/>
  <c r="BK328"/>
  <c r="BK320"/>
  <c r="J309"/>
  <c r="J289"/>
  <c r="J281"/>
  <c r="J271"/>
  <c r="J254"/>
  <c r="BK240"/>
  <c r="BK228"/>
  <c r="J217"/>
  <c r="J208"/>
  <c r="BK169"/>
  <c r="BK147"/>
  <c r="BK402"/>
  <c r="J397"/>
  <c r="J387"/>
  <c r="J370"/>
  <c r="BK367"/>
  <c r="J355"/>
  <c r="BK343"/>
  <c r="BK335"/>
  <c r="BK330"/>
  <c r="BK309"/>
  <c r="BK304"/>
  <c r="BK286"/>
  <c r="J278"/>
  <c r="J251"/>
  <c r="BK202"/>
  <c r="J193"/>
  <c r="BK150"/>
  <c i="3" r="BK459"/>
  <c r="J442"/>
  <c r="J434"/>
  <c r="BK428"/>
  <c r="J421"/>
  <c r="J406"/>
  <c r="J394"/>
  <c r="J383"/>
  <c r="BK369"/>
  <c r="J349"/>
  <c r="BK332"/>
  <c r="J317"/>
  <c r="BK289"/>
  <c r="BK280"/>
  <c r="J251"/>
  <c r="BK171"/>
  <c r="J461"/>
  <c r="BK458"/>
  <c r="J443"/>
  <c r="BK426"/>
  <c r="BK413"/>
  <c r="J393"/>
  <c r="BK381"/>
  <c r="BK365"/>
  <c r="J353"/>
  <c r="BK331"/>
  <c r="J313"/>
  <c r="BK291"/>
  <c r="J284"/>
  <c r="J281"/>
  <c r="J277"/>
  <c r="BK269"/>
  <c r="J261"/>
  <c r="BK249"/>
  <c r="J220"/>
  <c r="J452"/>
  <c r="BK438"/>
  <c r="J427"/>
  <c r="J414"/>
  <c r="J408"/>
  <c r="J399"/>
  <c r="BK379"/>
  <c r="BK367"/>
  <c r="BK356"/>
  <c r="BK349"/>
  <c r="J328"/>
  <c r="BK319"/>
  <c r="J290"/>
  <c r="BK266"/>
  <c r="BK247"/>
  <c r="J232"/>
  <c r="J222"/>
  <c r="J150"/>
  <c r="J458"/>
  <c r="BK433"/>
  <c r="J430"/>
  <c r="J423"/>
  <c r="BK418"/>
  <c r="BK414"/>
  <c r="J403"/>
  <c r="BK389"/>
  <c r="J372"/>
  <c r="BK345"/>
  <c r="J329"/>
  <c r="BK323"/>
  <c r="BK313"/>
  <c r="BK284"/>
  <c r="BK279"/>
  <c r="J272"/>
  <c r="J249"/>
  <c r="J226"/>
  <c r="J212"/>
  <c r="J199"/>
  <c r="BK163"/>
  <c r="BK146"/>
  <c i="4" r="BK205"/>
  <c r="J202"/>
  <c r="J191"/>
  <c r="J178"/>
  <c r="BK154"/>
  <c r="J143"/>
  <c r="BK134"/>
  <c r="BK201"/>
  <c r="J190"/>
  <c r="J188"/>
  <c r="J177"/>
  <c r="BK138"/>
  <c r="BK211"/>
  <c r="J205"/>
  <c r="BK191"/>
  <c r="BK185"/>
  <c r="BK178"/>
  <c r="J168"/>
  <c r="BK143"/>
  <c r="BK207"/>
  <c r="J201"/>
  <c r="J194"/>
  <c r="J187"/>
  <c r="J183"/>
  <c r="BK171"/>
  <c r="J151"/>
  <c r="BK130"/>
  <c i="2" r="BK437"/>
  <c r="J421"/>
  <c r="J416"/>
  <c r="J402"/>
  <c r="BK389"/>
  <c r="BK372"/>
  <c r="BK362"/>
  <c r="J350"/>
  <c r="J336"/>
  <c r="BK327"/>
  <c r="BK314"/>
  <c r="BK299"/>
  <c r="J291"/>
  <c r="BK271"/>
  <c r="BK242"/>
  <c r="J228"/>
  <c r="J206"/>
  <c r="BK161"/>
  <c r="J408"/>
  <c r="J381"/>
  <c r="J372"/>
  <c r="J362"/>
  <c r="J347"/>
  <c r="J340"/>
  <c r="J316"/>
  <c r="BK312"/>
  <c r="BK288"/>
  <c r="BK276"/>
  <c r="J245"/>
  <c r="BK222"/>
  <c r="BK208"/>
  <c r="J197"/>
  <c r="J150"/>
  <c r="J430"/>
  <c r="BK421"/>
  <c r="BK416"/>
  <c r="J406"/>
  <c r="BK370"/>
  <c r="J353"/>
  <c r="BK344"/>
  <c r="BK332"/>
  <c r="BK322"/>
  <c r="J299"/>
  <c r="BK291"/>
  <c r="BK284"/>
  <c r="BK269"/>
  <c r="BK245"/>
  <c r="J231"/>
  <c r="J218"/>
  <c r="BK199"/>
  <c r="J154"/>
  <c r="BK407"/>
  <c r="BK400"/>
  <c r="J391"/>
  <c r="BK385"/>
  <c r="J368"/>
  <c r="BK357"/>
  <c r="J345"/>
  <c r="BK336"/>
  <c r="J331"/>
  <c r="J322"/>
  <c r="BK306"/>
  <c r="BK289"/>
  <c r="J282"/>
  <c r="BK265"/>
  <c r="BK212"/>
  <c r="BK197"/>
  <c r="J161"/>
  <c r="J144"/>
  <c i="3" r="BK445"/>
  <c r="J437"/>
  <c r="J431"/>
  <c r="BK425"/>
  <c r="BK420"/>
  <c r="J401"/>
  <c r="J391"/>
  <c r="J377"/>
  <c r="BK358"/>
  <c r="BK341"/>
  <c r="J325"/>
  <c r="J291"/>
  <c r="J287"/>
  <c r="BK272"/>
  <c r="BK234"/>
  <c r="BK218"/>
  <c r="BK193"/>
  <c r="J152"/>
  <c r="BK455"/>
  <c r="J440"/>
  <c r="J424"/>
  <c r="BK390"/>
  <c r="J389"/>
  <c r="BK375"/>
  <c r="J356"/>
  <c r="BK306"/>
  <c r="J293"/>
  <c r="BK290"/>
  <c r="J285"/>
  <c r="BK283"/>
  <c r="J279"/>
  <c r="BK275"/>
  <c r="BK259"/>
  <c r="BK243"/>
  <c r="J218"/>
  <c r="BK216"/>
  <c r="BK212"/>
  <c r="BK206"/>
  <c r="BK201"/>
  <c r="BK199"/>
  <c r="J191"/>
  <c r="J179"/>
  <c r="BK150"/>
  <c r="BK461"/>
  <c r="BK441"/>
  <c r="J432"/>
  <c r="J418"/>
  <c r="J413"/>
  <c r="BK403"/>
  <c r="BK393"/>
  <c r="J386"/>
  <c r="J375"/>
  <c r="J365"/>
  <c r="BK353"/>
  <c r="J332"/>
  <c r="BK317"/>
  <c r="BK299"/>
  <c r="BK293"/>
  <c r="BK274"/>
  <c r="J243"/>
  <c r="J224"/>
  <c r="J187"/>
  <c r="J146"/>
  <c r="BK464"/>
  <c r="BK450"/>
  <c r="J441"/>
  <c r="J426"/>
  <c r="BK422"/>
  <c r="BK416"/>
  <c r="BK408"/>
  <c r="J395"/>
  <c r="BK391"/>
  <c r="J368"/>
  <c r="J341"/>
  <c r="BK328"/>
  <c r="BK316"/>
  <c r="J308"/>
  <c r="J289"/>
  <c r="J283"/>
  <c r="J269"/>
  <c r="J247"/>
  <c r="BK224"/>
  <c r="J206"/>
  <c r="BK196"/>
  <c r="BK191"/>
  <c i="4" r="J206"/>
  <c r="BK203"/>
  <c r="BK193"/>
  <c r="BK175"/>
  <c r="BK170"/>
  <c r="BK150"/>
  <c r="BK212"/>
  <c r="J198"/>
  <c r="J189"/>
  <c r="J186"/>
  <c r="BK176"/>
  <c r="BK162"/>
  <c r="J130"/>
  <c r="BK188"/>
  <c r="BK183"/>
  <c r="J172"/>
  <c r="J160"/>
  <c r="BK140"/>
  <c r="J211"/>
  <c r="BK206"/>
  <c r="BK202"/>
  <c r="BK196"/>
  <c r="BK192"/>
  <c r="BK186"/>
  <c r="J179"/>
  <c r="J154"/>
  <c r="BK149"/>
  <c r="J127"/>
  <c i="2" r="BK430"/>
  <c r="J425"/>
  <c r="BK420"/>
  <c r="BK411"/>
  <c r="BK391"/>
  <c r="J382"/>
  <c r="BK373"/>
  <c r="BK369"/>
  <c r="BK354"/>
  <c r="BK340"/>
  <c r="J335"/>
  <c r="BK329"/>
  <c r="BK310"/>
  <c r="BK297"/>
  <c r="BK292"/>
  <c r="J286"/>
  <c r="BK254"/>
  <c r="BK234"/>
  <c r="J212"/>
  <c r="J185"/>
  <c r="BK144"/>
  <c r="BK398"/>
  <c r="J373"/>
  <c r="BK368"/>
  <c r="J349"/>
  <c r="BK342"/>
  <c r="J337"/>
  <c r="J327"/>
  <c r="J307"/>
  <c r="J293"/>
  <c r="J284"/>
  <c r="J269"/>
  <c r="J237"/>
  <c r="J220"/>
  <c r="J202"/>
  <c r="BK185"/>
  <c r="J435"/>
  <c r="BK425"/>
  <c r="BK415"/>
  <c r="BK382"/>
  <c r="J374"/>
  <c r="J354"/>
  <c r="J346"/>
  <c r="BK333"/>
  <c r="BK326"/>
  <c r="BK318"/>
  <c r="J297"/>
  <c r="BK285"/>
  <c r="J276"/>
  <c r="J267"/>
  <c r="J242"/>
  <c r="J222"/>
  <c r="J210"/>
  <c r="BK177"/>
  <c r="J152"/>
  <c r="BK406"/>
  <c r="J389"/>
  <c r="J375"/>
  <c r="J365"/>
  <c r="BK349"/>
  <c r="J338"/>
  <c r="J334"/>
  <c r="J329"/>
  <c r="J318"/>
  <c r="BK316"/>
  <c r="BK287"/>
  <c r="BK281"/>
  <c r="BK256"/>
  <c r="BK206"/>
  <c r="J199"/>
  <c r="J169"/>
  <c r="J147"/>
  <c i="3" r="J454"/>
  <c r="BK440"/>
  <c r="BK435"/>
  <c r="BK430"/>
  <c r="J422"/>
  <c r="BK417"/>
  <c r="BK392"/>
  <c r="J379"/>
  <c r="BK368"/>
  <c r="J345"/>
  <c r="J331"/>
  <c r="J311"/>
  <c r="J306"/>
  <c r="BK276"/>
  <c r="BK244"/>
  <c r="BK226"/>
  <c r="BK198"/>
  <c r="BK179"/>
  <c r="BK452"/>
  <c r="BK437"/>
  <c r="J416"/>
  <c r="J396"/>
  <c r="BK386"/>
  <c r="J370"/>
  <c r="BK362"/>
  <c r="J335"/>
  <c r="J319"/>
  <c r="J316"/>
  <c r="J297"/>
  <c r="J286"/>
  <c r="BK282"/>
  <c r="J278"/>
  <c r="J274"/>
  <c r="J266"/>
  <c r="J257"/>
  <c r="BK195"/>
  <c r="BK187"/>
  <c r="J155"/>
  <c r="J464"/>
  <c r="BK443"/>
  <c r="J433"/>
  <c r="J420"/>
  <c r="BK410"/>
  <c r="BK401"/>
  <c r="J388"/>
  <c r="BK383"/>
  <c r="J369"/>
  <c r="BK335"/>
  <c r="BK327"/>
  <c r="J302"/>
  <c r="BK297"/>
  <c r="J288"/>
  <c r="J271"/>
  <c r="BK261"/>
  <c r="BK214"/>
  <c r="J171"/>
  <c r="J144"/>
  <c r="J459"/>
  <c r="BK454"/>
  <c r="J438"/>
  <c r="BK431"/>
  <c r="BK427"/>
  <c r="BK421"/>
  <c r="J415"/>
  <c r="J410"/>
  <c r="BK396"/>
  <c r="J392"/>
  <c r="BK388"/>
  <c r="J362"/>
  <c r="BK334"/>
  <c r="BK325"/>
  <c r="J315"/>
  <c r="BK302"/>
  <c r="BK288"/>
  <c r="BK278"/>
  <c r="J275"/>
  <c r="BK230"/>
  <c r="J214"/>
  <c r="J201"/>
  <c r="J195"/>
  <c r="BK152"/>
  <c i="4" r="BK210"/>
  <c r="J196"/>
  <c r="J182"/>
  <c r="J174"/>
  <c r="BK172"/>
  <c r="J162"/>
  <c r="J138"/>
  <c r="J203"/>
  <c r="J192"/>
  <c r="BK181"/>
  <c r="J175"/>
  <c r="J149"/>
  <c r="BK209"/>
  <c r="BK187"/>
  <c r="J176"/>
  <c r="J171"/>
  <c r="BK152"/>
  <c r="J212"/>
  <c r="BK198"/>
  <c r="BK189"/>
  <c r="J185"/>
  <c r="BK182"/>
  <c r="BK177"/>
  <c r="J157"/>
  <c r="J150"/>
  <c r="J134"/>
  <c i="2" r="BK435"/>
  <c r="BK429"/>
  <c r="BK418"/>
  <c r="BK412"/>
  <c r="J400"/>
  <c r="J385"/>
  <c r="BK375"/>
  <c r="BK364"/>
  <c r="BK352"/>
  <c r="J342"/>
  <c r="BK331"/>
  <c r="J320"/>
  <c r="J306"/>
  <c r="BK293"/>
  <c r="J287"/>
  <c r="J265"/>
  <c r="J240"/>
  <c r="J214"/>
  <c r="BK193"/>
  <c r="J411"/>
  <c r="BK387"/>
  <c r="BK371"/>
  <c r="BK355"/>
  <c r="BK345"/>
  <c r="J339"/>
  <c r="J328"/>
  <c r="BK302"/>
  <c r="J292"/>
  <c r="BK282"/>
  <c r="BK251"/>
  <c r="J234"/>
  <c r="BK217"/>
  <c r="BK214"/>
  <c r="J177"/>
  <c r="J432"/>
  <c r="J423"/>
  <c r="J418"/>
  <c r="J407"/>
  <c r="J390"/>
  <c r="BK377"/>
  <c r="BK365"/>
  <c r="BK350"/>
  <c r="BK338"/>
  <c r="J330"/>
  <c r="J304"/>
  <c r="J302"/>
  <c r="BK294"/>
  <c r="J288"/>
  <c r="J273"/>
  <c r="J256"/>
  <c r="BK220"/>
  <c r="BK215"/>
  <c r="BK201"/>
  <c r="J158"/>
  <c r="J412"/>
  <c r="J398"/>
  <c r="J377"/>
  <c r="BK374"/>
  <c r="J364"/>
  <c r="BK346"/>
  <c r="BK337"/>
  <c r="J332"/>
  <c r="BK323"/>
  <c r="J312"/>
  <c r="BK290"/>
  <c r="J285"/>
  <c r="BK267"/>
  <c r="BK237"/>
  <c r="J201"/>
  <c r="BK158"/>
  <c r="BK152"/>
  <c i="1" r="AS94"/>
  <c i="3" r="BK423"/>
  <c r="BK419"/>
  <c r="BK415"/>
  <c r="BK387"/>
  <c r="BK372"/>
  <c r="J354"/>
  <c r="J337"/>
  <c r="J321"/>
  <c r="BK308"/>
  <c r="BK281"/>
  <c r="J259"/>
  <c r="J230"/>
  <c r="J216"/>
  <c r="J196"/>
  <c r="J163"/>
  <c r="BK466"/>
  <c r="J425"/>
  <c r="BK406"/>
  <c r="BK395"/>
  <c r="J367"/>
  <c r="BK337"/>
  <c r="BK329"/>
  <c r="BK315"/>
  <c r="BK295"/>
  <c r="BK287"/>
  <c r="J280"/>
  <c r="J276"/>
  <c r="BK271"/>
  <c r="J264"/>
  <c r="BK251"/>
  <c r="BK232"/>
  <c r="BK222"/>
  <c r="BK144"/>
  <c r="J450"/>
  <c r="BK434"/>
  <c r="BK424"/>
  <c r="J419"/>
  <c r="J411"/>
  <c r="J387"/>
  <c r="J381"/>
  <c r="BK370"/>
  <c r="J358"/>
  <c r="BK354"/>
  <c r="J334"/>
  <c r="J323"/>
  <c r="J295"/>
  <c r="BK285"/>
  <c r="BK264"/>
  <c r="BK257"/>
  <c r="J234"/>
  <c r="BK204"/>
  <c r="J466"/>
  <c r="J455"/>
  <c r="J445"/>
  <c r="BK442"/>
  <c r="J435"/>
  <c r="BK432"/>
  <c r="J428"/>
  <c r="J417"/>
  <c r="BK411"/>
  <c r="BK399"/>
  <c r="BK394"/>
  <c r="J390"/>
  <c r="BK377"/>
  <c r="J327"/>
  <c r="BK321"/>
  <c r="BK311"/>
  <c r="J299"/>
  <c r="BK286"/>
  <c r="J282"/>
  <c r="BK277"/>
  <c r="J244"/>
  <c r="BK220"/>
  <c r="J204"/>
  <c r="J198"/>
  <c r="J193"/>
  <c r="BK155"/>
  <c i="4" r="J184"/>
  <c r="J173"/>
  <c r="BK168"/>
  <c r="J146"/>
  <c r="J140"/>
  <c r="J207"/>
  <c r="BK194"/>
  <c r="BK179"/>
  <c r="BK174"/>
  <c r="BK157"/>
  <c r="BK127"/>
  <c r="J210"/>
  <c r="J193"/>
  <c r="BK173"/>
  <c r="J170"/>
  <c r="BK151"/>
  <c r="J209"/>
  <c r="BK190"/>
  <c r="BK184"/>
  <c r="J181"/>
  <c r="BK160"/>
  <c r="J152"/>
  <c r="BK146"/>
  <c i="2" l="1" r="BK143"/>
  <c r="J143"/>
  <c r="J98"/>
  <c r="T160"/>
  <c r="P219"/>
  <c r="BK268"/>
  <c r="J268"/>
  <c r="J103"/>
  <c r="T283"/>
  <c r="T296"/>
  <c r="P311"/>
  <c r="P321"/>
  <c r="BK341"/>
  <c r="J341"/>
  <c r="J109"/>
  <c r="BK356"/>
  <c r="J356"/>
  <c r="J110"/>
  <c r="BK366"/>
  <c r="J366"/>
  <c r="J111"/>
  <c r="BK376"/>
  <c r="J376"/>
  <c r="J112"/>
  <c r="BK386"/>
  <c r="J386"/>
  <c r="J113"/>
  <c r="BK401"/>
  <c r="J401"/>
  <c r="J114"/>
  <c r="BK417"/>
  <c r="J417"/>
  <c r="J115"/>
  <c r="T428"/>
  <c r="T427"/>
  <c i="3" r="R143"/>
  <c r="T154"/>
  <c r="R200"/>
  <c r="T242"/>
  <c r="T248"/>
  <c r="R273"/>
  <c r="T292"/>
  <c r="BK318"/>
  <c r="J318"/>
  <c r="J106"/>
  <c r="P336"/>
  <c r="T371"/>
  <c r="R376"/>
  <c r="T385"/>
  <c r="R398"/>
  <c r="T409"/>
  <c r="BK429"/>
  <c r="J429"/>
  <c r="J114"/>
  <c r="BK444"/>
  <c r="J444"/>
  <c r="J115"/>
  <c r="R457"/>
  <c r="R456"/>
  <c i="4" r="T126"/>
  <c r="R153"/>
  <c r="R180"/>
  <c r="P197"/>
  <c r="R204"/>
  <c i="2" r="P143"/>
  <c r="R160"/>
  <c r="T219"/>
  <c r="R268"/>
  <c r="P283"/>
  <c r="P296"/>
  <c r="R311"/>
  <c r="BK321"/>
  <c r="J321"/>
  <c r="J108"/>
  <c r="P341"/>
  <c r="P356"/>
  <c r="R366"/>
  <c r="T376"/>
  <c r="T386"/>
  <c r="T401"/>
  <c r="T417"/>
  <c r="P428"/>
  <c r="P427"/>
  <c i="3" r="T143"/>
  <c r="BK154"/>
  <c r="J154"/>
  <c r="J99"/>
  <c r="T200"/>
  <c r="BK242"/>
  <c r="J242"/>
  <c r="J101"/>
  <c r="BK248"/>
  <c r="J248"/>
  <c r="J103"/>
  <c r="P273"/>
  <c r="BK292"/>
  <c r="J292"/>
  <c r="J105"/>
  <c r="T318"/>
  <c r="T336"/>
  <c r="R371"/>
  <c r="T376"/>
  <c r="P385"/>
  <c r="T398"/>
  <c r="R409"/>
  <c r="P429"/>
  <c r="P444"/>
  <c r="BK457"/>
  <c r="J457"/>
  <c r="J117"/>
  <c i="4" r="BK126"/>
  <c r="BK153"/>
  <c r="J153"/>
  <c r="J99"/>
  <c r="T180"/>
  <c r="R197"/>
  <c r="BK208"/>
  <c r="J208"/>
  <c r="J104"/>
  <c r="P208"/>
  <c i="2" r="R143"/>
  <c r="BK160"/>
  <c r="J160"/>
  <c r="J99"/>
  <c r="R219"/>
  <c r="T268"/>
  <c r="R283"/>
  <c r="R296"/>
  <c r="T311"/>
  <c r="T321"/>
  <c r="T341"/>
  <c r="R356"/>
  <c r="P366"/>
  <c r="R376"/>
  <c r="P386"/>
  <c r="P401"/>
  <c r="P417"/>
  <c r="R428"/>
  <c r="R427"/>
  <c i="3" r="BK143"/>
  <c r="J143"/>
  <c r="J98"/>
  <c r="P154"/>
  <c r="BK200"/>
  <c r="J200"/>
  <c r="J100"/>
  <c r="R242"/>
  <c r="P248"/>
  <c r="BK273"/>
  <c r="J273"/>
  <c r="J104"/>
  <c r="R292"/>
  <c r="R318"/>
  <c r="R336"/>
  <c r="P371"/>
  <c r="BK376"/>
  <c r="J376"/>
  <c r="J109"/>
  <c r="BK385"/>
  <c r="J385"/>
  <c r="J110"/>
  <c r="BK398"/>
  <c r="J398"/>
  <c r="J112"/>
  <c r="BK409"/>
  <c r="J409"/>
  <c r="J113"/>
  <c r="R429"/>
  <c r="R444"/>
  <c r="P457"/>
  <c r="P456"/>
  <c i="4" r="R126"/>
  <c r="P153"/>
  <c r="BK180"/>
  <c r="J180"/>
  <c r="J100"/>
  <c r="T197"/>
  <c r="T204"/>
  <c r="R208"/>
  <c i="2" r="T143"/>
  <c r="T142"/>
  <c r="P160"/>
  <c r="BK219"/>
  <c r="J219"/>
  <c r="J100"/>
  <c r="P268"/>
  <c r="BK283"/>
  <c r="J283"/>
  <c r="J104"/>
  <c r="BK296"/>
  <c r="BK311"/>
  <c r="J311"/>
  <c r="J107"/>
  <c r="R321"/>
  <c r="R341"/>
  <c r="T356"/>
  <c r="T366"/>
  <c r="P376"/>
  <c r="R386"/>
  <c r="R401"/>
  <c r="R417"/>
  <c r="BK428"/>
  <c r="J428"/>
  <c r="J117"/>
  <c i="3" r="P143"/>
  <c r="R154"/>
  <c r="P200"/>
  <c r="P242"/>
  <c r="R248"/>
  <c r="T273"/>
  <c r="P292"/>
  <c r="P318"/>
  <c r="BK336"/>
  <c r="J336"/>
  <c r="J107"/>
  <c r="BK371"/>
  <c r="J371"/>
  <c r="J108"/>
  <c r="P376"/>
  <c r="R385"/>
  <c r="P398"/>
  <c r="P409"/>
  <c r="T429"/>
  <c r="T444"/>
  <c r="T457"/>
  <c r="T456"/>
  <c i="4" r="P126"/>
  <c r="T153"/>
  <c r="P180"/>
  <c r="BK197"/>
  <c r="J197"/>
  <c r="J102"/>
  <c r="BK204"/>
  <c r="J204"/>
  <c r="J103"/>
  <c r="P204"/>
  <c r="T208"/>
  <c i="3" r="BK463"/>
  <c r="J463"/>
  <c r="J120"/>
  <c r="BK465"/>
  <c r="J465"/>
  <c r="J121"/>
  <c i="4" r="BK195"/>
  <c r="J195"/>
  <c r="J101"/>
  <c i="2" r="BK431"/>
  <c r="J431"/>
  <c r="J118"/>
  <c r="BK436"/>
  <c r="J436"/>
  <c r="J121"/>
  <c r="BK264"/>
  <c r="J264"/>
  <c r="J101"/>
  <c r="BK266"/>
  <c r="J266"/>
  <c r="J102"/>
  <c i="3" r="BK246"/>
  <c r="J246"/>
  <c r="J102"/>
  <c r="BK460"/>
  <c r="J460"/>
  <c r="J118"/>
  <c i="2" r="BK434"/>
  <c r="J434"/>
  <c r="J120"/>
  <c i="3" r="BK397"/>
  <c r="J397"/>
  <c r="J111"/>
  <c i="4" r="J118"/>
  <c r="BF130"/>
  <c r="BF149"/>
  <c r="BF150"/>
  <c r="BF151"/>
  <c r="BF178"/>
  <c r="BF183"/>
  <c r="BF186"/>
  <c r="BF187"/>
  <c r="BF193"/>
  <c r="BF196"/>
  <c r="BF198"/>
  <c r="BF201"/>
  <c r="BF207"/>
  <c r="BF212"/>
  <c r="E114"/>
  <c r="BF157"/>
  <c r="BF168"/>
  <c r="BF170"/>
  <c r="BF175"/>
  <c r="BF177"/>
  <c r="BF184"/>
  <c r="BF202"/>
  <c r="BF203"/>
  <c r="BF209"/>
  <c r="BF210"/>
  <c r="BF127"/>
  <c r="BF134"/>
  <c r="BF140"/>
  <c r="BF154"/>
  <c r="BF160"/>
  <c r="BF174"/>
  <c r="BF179"/>
  <c r="BF181"/>
  <c r="BF185"/>
  <c r="BF188"/>
  <c r="BF191"/>
  <c r="BF211"/>
  <c r="F92"/>
  <c r="BF138"/>
  <c r="BF143"/>
  <c r="BF146"/>
  <c r="BF152"/>
  <c r="BF162"/>
  <c r="BF171"/>
  <c r="BF172"/>
  <c r="BF173"/>
  <c r="BF176"/>
  <c r="BF182"/>
  <c r="BF189"/>
  <c r="BF190"/>
  <c r="BF192"/>
  <c r="BF194"/>
  <c r="BF205"/>
  <c r="BF206"/>
  <c i="2" r="J296"/>
  <c r="J106"/>
  <c i="3" r="F138"/>
  <c r="BF187"/>
  <c r="BF191"/>
  <c r="BF198"/>
  <c r="BF199"/>
  <c r="BF201"/>
  <c r="BF204"/>
  <c r="BF206"/>
  <c r="BF212"/>
  <c r="BF224"/>
  <c r="BF247"/>
  <c r="BF261"/>
  <c r="BF266"/>
  <c r="BF271"/>
  <c r="BF274"/>
  <c r="BF281"/>
  <c r="BF287"/>
  <c r="BF288"/>
  <c r="BF293"/>
  <c r="BF297"/>
  <c r="BF308"/>
  <c r="BF311"/>
  <c r="BF313"/>
  <c r="BF325"/>
  <c r="BF327"/>
  <c r="BF356"/>
  <c r="BF358"/>
  <c r="BF367"/>
  <c r="BF369"/>
  <c r="BF390"/>
  <c r="BF391"/>
  <c r="BF393"/>
  <c r="BF401"/>
  <c r="BF408"/>
  <c r="BF414"/>
  <c r="BF416"/>
  <c r="BF422"/>
  <c r="BF424"/>
  <c r="BF425"/>
  <c r="BF427"/>
  <c r="BF428"/>
  <c r="BF431"/>
  <c r="BF432"/>
  <c r="BF434"/>
  <c r="BF435"/>
  <c r="BF437"/>
  <c r="BF443"/>
  <c r="BF450"/>
  <c r="BF454"/>
  <c r="BF461"/>
  <c r="BF464"/>
  <c r="E85"/>
  <c r="J135"/>
  <c r="BF144"/>
  <c r="BF146"/>
  <c r="BF171"/>
  <c r="BF179"/>
  <c r="BF220"/>
  <c r="BF222"/>
  <c r="BF230"/>
  <c r="BF232"/>
  <c r="BF234"/>
  <c r="BF244"/>
  <c r="BF272"/>
  <c r="BF285"/>
  <c r="BF289"/>
  <c r="BF291"/>
  <c r="BF299"/>
  <c r="BF306"/>
  <c r="BF323"/>
  <c r="BF332"/>
  <c r="BF334"/>
  <c r="BF362"/>
  <c r="BF365"/>
  <c r="BF368"/>
  <c r="BF370"/>
  <c r="BF383"/>
  <c r="BF386"/>
  <c r="BF387"/>
  <c r="BF395"/>
  <c r="BF406"/>
  <c r="BF410"/>
  <c r="BF411"/>
  <c r="BF413"/>
  <c r="BF415"/>
  <c r="BF417"/>
  <c r="BF418"/>
  <c r="BF419"/>
  <c r="BF423"/>
  <c r="BF426"/>
  <c r="BF440"/>
  <c r="BF441"/>
  <c r="BF442"/>
  <c r="BF455"/>
  <c r="BF458"/>
  <c r="BF466"/>
  <c r="BF152"/>
  <c r="BF163"/>
  <c r="BF193"/>
  <c r="BF216"/>
  <c r="BF218"/>
  <c r="BF249"/>
  <c r="BF251"/>
  <c r="BF259"/>
  <c r="BF264"/>
  <c r="BF269"/>
  <c r="BF275"/>
  <c r="BF276"/>
  <c r="BF277"/>
  <c r="BF278"/>
  <c r="BF279"/>
  <c r="BF280"/>
  <c r="BF284"/>
  <c r="BF295"/>
  <c r="BF315"/>
  <c r="BF317"/>
  <c r="BF321"/>
  <c r="BF353"/>
  <c r="BF354"/>
  <c r="BF372"/>
  <c r="BF396"/>
  <c r="BF420"/>
  <c r="BF438"/>
  <c r="BF445"/>
  <c r="BF452"/>
  <c r="BF459"/>
  <c r="BF150"/>
  <c r="BF155"/>
  <c r="BF195"/>
  <c r="BF196"/>
  <c r="BF214"/>
  <c r="BF226"/>
  <c r="BF243"/>
  <c r="BF257"/>
  <c r="BF282"/>
  <c r="BF283"/>
  <c r="BF286"/>
  <c r="BF290"/>
  <c r="BF302"/>
  <c r="BF316"/>
  <c r="BF319"/>
  <c r="BF328"/>
  <c r="BF329"/>
  <c r="BF331"/>
  <c r="BF335"/>
  <c r="BF337"/>
  <c r="BF341"/>
  <c r="BF345"/>
  <c r="BF349"/>
  <c r="BF375"/>
  <c r="BF377"/>
  <c r="BF379"/>
  <c r="BF381"/>
  <c r="BF388"/>
  <c r="BF389"/>
  <c r="BF392"/>
  <c r="BF394"/>
  <c r="BF399"/>
  <c r="BF403"/>
  <c r="BF421"/>
  <c r="BF430"/>
  <c r="BF433"/>
  <c i="2" r="F92"/>
  <c r="BF144"/>
  <c r="BF161"/>
  <c r="BF185"/>
  <c r="BF197"/>
  <c r="BF199"/>
  <c r="BF244"/>
  <c r="BF245"/>
  <c r="BF256"/>
  <c r="BF265"/>
  <c r="BF273"/>
  <c r="BF281"/>
  <c r="BF282"/>
  <c r="BF284"/>
  <c r="BF285"/>
  <c r="BF310"/>
  <c r="BF316"/>
  <c r="BF320"/>
  <c r="BF322"/>
  <c r="BF330"/>
  <c r="BF333"/>
  <c r="BF337"/>
  <c r="BF344"/>
  <c r="BF354"/>
  <c r="BF364"/>
  <c r="BF367"/>
  <c r="BF372"/>
  <c r="BF373"/>
  <c r="BF374"/>
  <c r="BF375"/>
  <c r="BF385"/>
  <c r="BF387"/>
  <c r="BF391"/>
  <c r="BF397"/>
  <c r="BF411"/>
  <c r="BF415"/>
  <c r="E85"/>
  <c r="J135"/>
  <c r="BF150"/>
  <c r="BF152"/>
  <c r="BF154"/>
  <c r="BF206"/>
  <c r="BF208"/>
  <c r="BF210"/>
  <c r="BF215"/>
  <c r="BF217"/>
  <c r="BF240"/>
  <c r="BF254"/>
  <c r="BF271"/>
  <c r="BF278"/>
  <c r="BF287"/>
  <c r="BF288"/>
  <c r="BF292"/>
  <c r="BF293"/>
  <c r="BF297"/>
  <c r="BF299"/>
  <c r="BF302"/>
  <c r="BF307"/>
  <c r="BF325"/>
  <c r="BF329"/>
  <c r="BF336"/>
  <c r="BF345"/>
  <c r="BF347"/>
  <c r="BF350"/>
  <c r="BF365"/>
  <c r="BF369"/>
  <c r="BF377"/>
  <c r="BF389"/>
  <c r="BF398"/>
  <c r="BF409"/>
  <c r="BF425"/>
  <c r="BF430"/>
  <c r="BF432"/>
  <c r="BF435"/>
  <c r="BF437"/>
  <c r="BF147"/>
  <c r="BF158"/>
  <c r="BF193"/>
  <c r="BF201"/>
  <c r="BF202"/>
  <c r="BF214"/>
  <c r="BF218"/>
  <c r="BF220"/>
  <c r="BF228"/>
  <c r="BF231"/>
  <c r="BF234"/>
  <c r="BF242"/>
  <c r="BF269"/>
  <c r="BF291"/>
  <c r="BF294"/>
  <c r="BF304"/>
  <c r="BF306"/>
  <c r="BF309"/>
  <c r="BF314"/>
  <c r="BF323"/>
  <c r="BF326"/>
  <c r="BF327"/>
  <c r="BF331"/>
  <c r="BF332"/>
  <c r="BF339"/>
  <c r="BF343"/>
  <c r="BF346"/>
  <c r="BF352"/>
  <c r="BF353"/>
  <c r="BF357"/>
  <c r="BF371"/>
  <c r="BF379"/>
  <c r="BF402"/>
  <c r="BF407"/>
  <c r="BF408"/>
  <c r="BF169"/>
  <c r="BF177"/>
  <c r="BF204"/>
  <c r="BF212"/>
  <c r="BF222"/>
  <c r="BF237"/>
  <c r="BF251"/>
  <c r="BF267"/>
  <c r="BF276"/>
  <c r="BF286"/>
  <c r="BF289"/>
  <c r="BF290"/>
  <c r="BF312"/>
  <c r="BF318"/>
  <c r="BF328"/>
  <c r="BF334"/>
  <c r="BF335"/>
  <c r="BF338"/>
  <c r="BF340"/>
  <c r="BF342"/>
  <c r="BF349"/>
  <c r="BF355"/>
  <c r="BF362"/>
  <c r="BF368"/>
  <c r="BF370"/>
  <c r="BF381"/>
  <c r="BF382"/>
  <c r="BF390"/>
  <c r="BF400"/>
  <c r="BF406"/>
  <c r="BF412"/>
  <c r="BF416"/>
  <c r="BF418"/>
  <c r="BF420"/>
  <c r="BF421"/>
  <c r="BF423"/>
  <c r="BF429"/>
  <c r="J33"/>
  <c i="1" r="AV95"/>
  <c i="3" r="J33"/>
  <c i="1" r="AV96"/>
  <c i="4" r="J33"/>
  <c i="1" r="AV97"/>
  <c i="2" r="F35"/>
  <c i="1" r="BB95"/>
  <c i="3" r="F36"/>
  <c i="1" r="BC96"/>
  <c i="4" r="F33"/>
  <c i="1" r="AZ97"/>
  <c i="4" r="F36"/>
  <c i="1" r="BC97"/>
  <c i="2" r="F36"/>
  <c i="1" r="BC95"/>
  <c i="3" r="F35"/>
  <c i="1" r="BB96"/>
  <c i="4" r="F37"/>
  <c i="1" r="BD97"/>
  <c i="4" r="F35"/>
  <c i="1" r="BB97"/>
  <c i="2" r="F33"/>
  <c i="1" r="AZ95"/>
  <c i="2" r="F37"/>
  <c i="1" r="BD95"/>
  <c i="3" r="F33"/>
  <c i="1" r="AZ96"/>
  <c i="3" r="F37"/>
  <c i="1" r="BD96"/>
  <c i="4" l="1" r="P125"/>
  <c r="P124"/>
  <c i="1" r="AU97"/>
  <c i="3" r="P142"/>
  <c i="4" r="R125"/>
  <c r="R124"/>
  <c r="BK125"/>
  <c r="BK124"/>
  <c r="J124"/>
  <c r="J96"/>
  <c i="3" r="T397"/>
  <c r="T142"/>
  <c r="T141"/>
  <c i="2" r="P295"/>
  <c i="3" r="P397"/>
  <c i="2" r="R295"/>
  <c r="BK295"/>
  <c r="J295"/>
  <c r="J105"/>
  <c r="R142"/>
  <c r="R141"/>
  <c i="4" r="T125"/>
  <c r="T124"/>
  <c i="2" r="T295"/>
  <c r="T141"/>
  <c r="P142"/>
  <c r="P141"/>
  <c i="1" r="AU95"/>
  <c i="3" r="R397"/>
  <c r="R142"/>
  <c r="R141"/>
  <c i="2" r="BK427"/>
  <c r="J427"/>
  <c r="J116"/>
  <c r="BK433"/>
  <c r="J433"/>
  <c r="J119"/>
  <c i="3" r="BK456"/>
  <c r="J456"/>
  <c r="J116"/>
  <c i="2" r="BK142"/>
  <c r="J142"/>
  <c r="J97"/>
  <c i="3" r="BK142"/>
  <c r="J142"/>
  <c r="J97"/>
  <c i="4" r="J126"/>
  <c r="J98"/>
  <c i="3" r="BK462"/>
  <c r="J462"/>
  <c r="J119"/>
  <c i="2" r="F34"/>
  <c i="1" r="BA95"/>
  <c i="4" r="F34"/>
  <c i="1" r="BA97"/>
  <c i="3" r="J34"/>
  <c i="1" r="AW96"/>
  <c r="AT96"/>
  <c r="BC94"/>
  <c r="AY94"/>
  <c r="BD94"/>
  <c r="W33"/>
  <c i="2" r="J34"/>
  <c i="1" r="AW95"/>
  <c r="AT95"/>
  <c i="4" r="J34"/>
  <c i="1" r="AW97"/>
  <c r="AT97"/>
  <c i="3" r="F34"/>
  <c i="1" r="BA96"/>
  <c r="BB94"/>
  <c r="W31"/>
  <c r="AZ94"/>
  <c r="W29"/>
  <c i="3" l="1" r="P141"/>
  <c i="1" r="AU96"/>
  <c i="3" r="BK141"/>
  <c r="J141"/>
  <c i="2" r="BK141"/>
  <c r="J141"/>
  <c r="J96"/>
  <c i="4" r="J125"/>
  <c r="J97"/>
  <c i="3" r="J96"/>
  <c i="1" r="AU94"/>
  <c r="W32"/>
  <c i="3" r="J30"/>
  <c i="1" r="AG96"/>
  <c r="AN96"/>
  <c i="4" r="J30"/>
  <c i="1" r="AG97"/>
  <c r="AV94"/>
  <c r="AK29"/>
  <c r="AX94"/>
  <c r="BA94"/>
  <c r="AW94"/>
  <c r="AK30"/>
  <c i="4" l="1" r="J39"/>
  <c i="3" r="J39"/>
  <c i="1" r="AN97"/>
  <c i="2" r="J30"/>
  <c i="1" r="AG95"/>
  <c r="AN95"/>
  <c r="AT94"/>
  <c r="W30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<sst xmlns="http://schemas.openxmlformats.org/spreadsheetml/2006/main">
  <si>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</si>
  <si>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</si>
  <si>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</si>
  <si>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</si>
  <si>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</si>
  <si>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{ea7919e5-c75e-474b-988e-17ae5a17ac5b}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</si>
  <si>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</si>
  <si>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</si>
  <si>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</si>
  <si>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</si>
  <si>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</si>
  <si>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</si>
  <si>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</si>
  <si>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</si>
  <si>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</si>
  <si>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</si>
  <si>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</si>
  <si>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J. Fučíka č.p. 155 - Kompletní rekonstrukce dvou bytových jednotek</t>
  </si>
  <si>
    <t>KSO:</t>
  </si>
  <si>
    <t>CC-CZ:</t>
  </si>
  <si>
    <t>Místo:</t>
  </si>
  <si>
    <t xml:space="preserve"> </t>
  </si>
  <si>
    <t>Datum:</t>
  </si>
  <si>
    <t>15. 3. 2023</t>
  </si>
  <si>
    <t>Zadavatel:</t>
  </si>
  <si>
    <t>IČ:</t>
  </si>
  <si>
    <t>Město Mimoň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</si>
  <si>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</si>
  <si>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</si>
  <si>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</si>
  <si>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</si>
  <si>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</si>
  <si>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</si>
  <si>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</si>
  <si>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</si>
  <si>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</si>
  <si>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</si>
  <si>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</si>
  <si>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</si>
  <si>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</si>
  <si>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</si>
  <si>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</si>
  <si>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</si>
  <si>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</si>
  <si>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</si>
  <si>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</si>
  <si>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</si>
  <si>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</si>
  <si>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</si>
  <si>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</si>
  <si>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</si>
  <si>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</si>
  <si>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</si>
  <si>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</si>
  <si>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</si>
  <si>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</si>
  <si>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</si>
  <si>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</si>
  <si>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</si>
  <si>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</si>
  <si>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</si>
  <si>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</si>
  <si>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</si>
  <si>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</si>
  <si>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</si>
  <si>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</si>
  <si>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</si>
  <si>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</si>
  <si>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</si>
  <si>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</si>
  <si>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</si>
  <si>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</si>
  <si>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</si>
  <si>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</si>
  <si>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</si>
  <si>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</si>
  <si>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</si>
  <si>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</si>
  <si>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</si>
  <si>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</si>
  <si>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Byt 1.NP - garsonka</t>
  </si>
  <si>
    <t>STA</t>
  </si>
  <si>
    <t>1</t>
  </si>
  <si>
    <t>{81d0c8e5-0ef1-46e3-b1fb-c807f119f715}</t>
  </si>
  <si>
    <t>02</t>
  </si>
  <si>
    <t>Byt 2.NP garsonka</t>
  </si>
  <si>
    <t>{b9e537a8-e07e-4ca4-9e56-406d711907a0}</t>
  </si>
  <si>
    <t>06</t>
  </si>
  <si>
    <t>ZTI + ÚT (byt 1.NP + 2.NP)</t>
  </si>
  <si>
    <t>{1af97a2a-c5ac-47f9-b6c2-782208b968ff}</t>
  </si>
  <si>
    <t>KRYCÍ LIST SOUPISU PRACÍ</t>
  </si>
  <si>
    <t>Objekt:</t>
  </si>
  <si>
    <t>01 - Byt 1.NP - garsonka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</si>
  <si>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</si>
  <si>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</si>
  <si>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</si>
  <si>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</si>
  <si>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</si>
  <si>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</si>
  <si>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</si>
  <si>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</si>
  <si>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</si>
  <si>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</si>
  <si>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</si>
  <si>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762 - Konstrukce tesařské</t>
  </si>
  <si>
    <t>D1 - Rozváděč RS1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</si>
  <si>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</si>
  <si>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</si>
  <si>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</si>
  <si>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</si>
  <si>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</si>
  <si>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</si>
  <si>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</si>
  <si>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</si>
  <si>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</si>
  <si>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</si>
  <si>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</si>
  <si>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>M - Práce a dodávky M</t>
  </si>
  <si>
    <t xml:space="preserve">    22-M - Montáže technologických zařízení pro EPS</t>
  </si>
  <si>
    <t>46-M - Zemní práce při extr.mont.pracích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</si>
  <si>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</si>
  <si>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</si>
  <si>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</si>
  <si>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</si>
  <si>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</si>
  <si>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</si>
  <si>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</si>
  <si>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</si>
  <si>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</si>
  <si>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</si>
  <si>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</si>
  <si>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</si>
  <si>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</si>
  <si>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</si>
  <si>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</si>
  <si>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</si>
  <si>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</si>
  <si>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</si>
  <si>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</si>
  <si>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</si>
  <si>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</si>
  <si>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</si>
  <si>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310236251</t>
  </si>
  <si>
    <t>Zazdívka otvorů pl přes 0,0225 do 0,09 m2 ve zdivu nadzákladovém cihlami pálenými tl přes 300 do 450 mm</t>
  </si>
  <si>
    <t>kus</t>
  </si>
  <si>
    <t>CS ÚRS 2023 01</t>
  </si>
  <si>
    <t>4</t>
  </si>
  <si>
    <t>2</t>
  </si>
  <si>
    <t>-791403397</t>
  </si>
  <si>
    <t>VV</t>
  </si>
  <si>
    <t>!zazdění otvorů po zhavích trámů"</t>
  </si>
  <si>
    <t>6*2</t>
  </si>
  <si>
    <t>310239211</t>
  </si>
  <si>
    <t>Zazdívka otvorů pl přes 1 do 4 m2 ve zdivu nadzákladovém cihlami pálenými na MVC</t>
  </si>
  <si>
    <t>m3</t>
  </si>
  <si>
    <t>1666034740</t>
  </si>
  <si>
    <t>"původní otvory dveří"</t>
  </si>
  <si>
    <t>1,1*2,2*2*0,3</t>
  </si>
  <si>
    <t>317941123</t>
  </si>
  <si>
    <t>Osazování ocelových válcovaných nosníků na zdivu I, IE, U, UE nebo L přes č. 14 do č. 22 nebo výšky do 220 mm</t>
  </si>
  <si>
    <t>t</t>
  </si>
  <si>
    <t>1426342184</t>
  </si>
  <si>
    <t>6*1,5*0,0179</t>
  </si>
  <si>
    <t>M</t>
  </si>
  <si>
    <t>13010718</t>
  </si>
  <si>
    <t>ocel profilová jakost S235JR (11 375) průřez I (IPN) 160</t>
  </si>
  <si>
    <t>8</t>
  </si>
  <si>
    <t>-354716031</t>
  </si>
  <si>
    <t>P</t>
  </si>
  <si>
    <t>Poznámka k položce:_x000d_
Hmotnost: 17,90 kg/m</t>
  </si>
  <si>
    <t>5</t>
  </si>
  <si>
    <t>319202114</t>
  </si>
  <si>
    <t>Dodatečná izolace zdiva tl přes 450 do 600 mm nízkotlakou injektáží silikonovou mikroemulzí</t>
  </si>
  <si>
    <t>m</t>
  </si>
  <si>
    <t>1751408236</t>
  </si>
  <si>
    <t>"stávající zdivo"</t>
  </si>
  <si>
    <t>4+9+3</t>
  </si>
  <si>
    <t>Součet</t>
  </si>
  <si>
    <t>6</t>
  </si>
  <si>
    <t>346244381</t>
  </si>
  <si>
    <t>Plentování jednostranné v do 200 mm válcovaných nosníků cihlami</t>
  </si>
  <si>
    <t>m2</t>
  </si>
  <si>
    <t>1833326699</t>
  </si>
  <si>
    <t>0,6*1,5*2</t>
  </si>
  <si>
    <t>Úpravy povrchů, podlahy a osazování výplní</t>
  </si>
  <si>
    <t>7</t>
  </si>
  <si>
    <t>612131101</t>
  </si>
  <si>
    <t>Cementový postřik vnitřních stěn nanášený celoplošně ručně</t>
  </si>
  <si>
    <t>2041282612</t>
  </si>
  <si>
    <t>"obvodové zdivo"</t>
  </si>
  <si>
    <t>(9+4+3+0,8)*2,6</t>
  </si>
  <si>
    <t>"vnitřní nosné zdivo"</t>
  </si>
  <si>
    <t>(9)*2,6</t>
  </si>
  <si>
    <t>"dveře"</t>
  </si>
  <si>
    <t>(2*2)*-2</t>
  </si>
  <si>
    <t>612131121</t>
  </si>
  <si>
    <t>Penetrační disperzní nátěr vnitřních stěn nanášený ručně</t>
  </si>
  <si>
    <t>-809383944</t>
  </si>
  <si>
    <t>9</t>
  </si>
  <si>
    <t>612321141</t>
  </si>
  <si>
    <t>Vápenocementová omítka štuková dvouvrstvá vnitřních stěn nanášená ručně</t>
  </si>
  <si>
    <t>-342394940</t>
  </si>
  <si>
    <t>10</t>
  </si>
  <si>
    <t>612321191</t>
  </si>
  <si>
    <t>Příplatek k vápenocementové omítce vnitřních stěn za každých dalších 5 mm tloušťky ručně</t>
  </si>
  <si>
    <t>1422123669</t>
  </si>
  <si>
    <t>(9+4+3+0,8)*2,6*2</t>
  </si>
  <si>
    <t>(9)*2,6*2</t>
  </si>
  <si>
    <t>(2*2)*-2*2</t>
  </si>
  <si>
    <t>11</t>
  </si>
  <si>
    <t>612325302</t>
  </si>
  <si>
    <t>Vápenocementová štuková omítka ostění nebo nadpraží</t>
  </si>
  <si>
    <t>-2076572152</t>
  </si>
  <si>
    <t>"ostění oken"</t>
  </si>
  <si>
    <t>(1,2*3)+(1,6*6)</t>
  </si>
  <si>
    <t>12</t>
  </si>
  <si>
    <t>619345131_R</t>
  </si>
  <si>
    <t>Vytažení fabionů ze stěrkové hydroizolace, hran nebo koutů pro napojení vodorovné hydroizolace</t>
  </si>
  <si>
    <t>667202301</t>
  </si>
  <si>
    <t>9+9+3+4+0,8</t>
  </si>
  <si>
    <t>13</t>
  </si>
  <si>
    <t>619991001</t>
  </si>
  <si>
    <t>Zakrytí podlah fólií přilepenou lepící páskou</t>
  </si>
  <si>
    <t>1449878446</t>
  </si>
  <si>
    <t>28,3</t>
  </si>
  <si>
    <t>14</t>
  </si>
  <si>
    <t>619991021</t>
  </si>
  <si>
    <t>Oblepení rámů a keramických soklů lepící páskou</t>
  </si>
  <si>
    <t>1178034606</t>
  </si>
  <si>
    <t>631311136</t>
  </si>
  <si>
    <t>Mazanina tl přes 120 do 240 mm z betonu prostého bez zvýšených nároků na prostředí tř. C 25/30</t>
  </si>
  <si>
    <t>-536461679</t>
  </si>
  <si>
    <t>(28,9)*0,12</t>
  </si>
  <si>
    <t>16</t>
  </si>
  <si>
    <t>631362021</t>
  </si>
  <si>
    <t>Výztuž mazanin svařovanými sítěmi Kari</t>
  </si>
  <si>
    <t>1805887334</t>
  </si>
  <si>
    <t>28,9*0,00441</t>
  </si>
  <si>
    <t>17</t>
  </si>
  <si>
    <t>632451234</t>
  </si>
  <si>
    <t>Potěr cementový samonivelační litý C25 tl přes 45 do 50 mm</t>
  </si>
  <si>
    <t>905439633</t>
  </si>
  <si>
    <t>28,9</t>
  </si>
  <si>
    <t>18</t>
  </si>
  <si>
    <t>632481213</t>
  </si>
  <si>
    <t>Separační vrstva z PE fólie</t>
  </si>
  <si>
    <t>-2140965505</t>
  </si>
  <si>
    <t>28,9*2</t>
  </si>
  <si>
    <t>19</t>
  </si>
  <si>
    <t>634112123</t>
  </si>
  <si>
    <t>Obvodová dilatace podlahovým páskem z pěnového PE s fólií mezi stěnou a mazaninou nebo potěrem v 80 mm</t>
  </si>
  <si>
    <t>-2120707503</t>
  </si>
  <si>
    <t>9+9+4+4</t>
  </si>
  <si>
    <t>20</t>
  </si>
  <si>
    <t>635111242</t>
  </si>
  <si>
    <t>Násyp pod podlahy z hrubého kameniva 16-32 se zhutněním</t>
  </si>
  <si>
    <t>-1751546778</t>
  </si>
  <si>
    <t>28,9*0,05</t>
  </si>
  <si>
    <t>642942111</t>
  </si>
  <si>
    <t>Osazování zárubní nebo rámů dveřních kovových do 2,5 m2 na MC</t>
  </si>
  <si>
    <t>1831159568</t>
  </si>
  <si>
    <t>22</t>
  </si>
  <si>
    <t>55331498</t>
  </si>
  <si>
    <t>zárubeň jednokřídlá ocelová pro zdění tl stěny 210-250mm rozměru 900/1970, 2100mm</t>
  </si>
  <si>
    <t>1926284335</t>
  </si>
  <si>
    <t>Poznámka k položce:_x000d_
YZP</t>
  </si>
  <si>
    <t>23</t>
  </si>
  <si>
    <t>644941111</t>
  </si>
  <si>
    <t>Osazování ventilačních mřížek velikosti do 150 x 200 mm</t>
  </si>
  <si>
    <t>-1747751739</t>
  </si>
  <si>
    <t>24</t>
  </si>
  <si>
    <t>55341420</t>
  </si>
  <si>
    <t>průvětrník bez klapek se sítí 150x150mm</t>
  </si>
  <si>
    <t>-2120076909</t>
  </si>
  <si>
    <t>Ostatní konstrukce a práce, bourání</t>
  </si>
  <si>
    <t>25</t>
  </si>
  <si>
    <t>952901111</t>
  </si>
  <si>
    <t>Vyčištění budov bytové a občanské výstavby při výšce podlaží do 4 m</t>
  </si>
  <si>
    <t>-758494374</t>
  </si>
  <si>
    <t>26</t>
  </si>
  <si>
    <t>962031133</t>
  </si>
  <si>
    <t>Bourání příček z cihel pálených na MVC tl do 150 mm</t>
  </si>
  <si>
    <t>-1931541723</t>
  </si>
  <si>
    <t>"příčky"</t>
  </si>
  <si>
    <t>(4+4)*2,6</t>
  </si>
  <si>
    <t>(2*1)*-1</t>
  </si>
  <si>
    <t>120</t>
  </si>
  <si>
    <t>964061341</t>
  </si>
  <si>
    <t>Uvolnění zhlaví trámů ze zdiva cihelného průřezu zhlaví přes 0,05 m2</t>
  </si>
  <si>
    <t>-268885169</t>
  </si>
  <si>
    <t>"1.NP"6*2*2</t>
  </si>
  <si>
    <t>123</t>
  </si>
  <si>
    <t>965042241</t>
  </si>
  <si>
    <t>Bourání podkladů pod dlažby nebo mazanin betonových nebo z litého asfaltu tl přes 100 mm pl přes 4 m2</t>
  </si>
  <si>
    <t>-192299810</t>
  </si>
  <si>
    <t>"kotelna" 9*0,15</t>
  </si>
  <si>
    <t>124</t>
  </si>
  <si>
    <t>965081213</t>
  </si>
  <si>
    <t>Bourání podlah z dlaždic keramických nebo xylolitových tl do 10 mm plochy přes 1 m2</t>
  </si>
  <si>
    <t>1674895540</t>
  </si>
  <si>
    <t>9 "kotelna"</t>
  </si>
  <si>
    <t>127</t>
  </si>
  <si>
    <t>965082941</t>
  </si>
  <si>
    <t>Odstranění násypů pod podlahami tl přes 200 mm</t>
  </si>
  <si>
    <t>-1168807183</t>
  </si>
  <si>
    <t xml:space="preserve"> "garsonka" 28,9*0,4</t>
  </si>
  <si>
    <t>117</t>
  </si>
  <si>
    <t>965083122</t>
  </si>
  <si>
    <t>Odstranění násypů pod podlahami mezi trámy tl do 200 mm pl přes 2 m2</t>
  </si>
  <si>
    <t>1341587168</t>
  </si>
  <si>
    <t>(28,9)*0,25</t>
  </si>
  <si>
    <t>27</t>
  </si>
  <si>
    <t>968072455</t>
  </si>
  <si>
    <t>Vybourání kovových dveřních zárubní pl do 2 m2</t>
  </si>
  <si>
    <t>-2031246710</t>
  </si>
  <si>
    <t>3*2</t>
  </si>
  <si>
    <t>28</t>
  </si>
  <si>
    <t>971033461</t>
  </si>
  <si>
    <t>Vybourání otvorů ve zdivu cihelném pl do 0,25 m2 na MVC nebo MV tl do 600 mm</t>
  </si>
  <si>
    <t>-1924630121</t>
  </si>
  <si>
    <t>29</t>
  </si>
  <si>
    <t>971033651</t>
  </si>
  <si>
    <t>Vybourání otvorů ve zdivu cihelném pl do 4 m2 na MVC nebo MV tl do 600 mm</t>
  </si>
  <si>
    <t>1243975255</t>
  </si>
  <si>
    <t>"okno"</t>
  </si>
  <si>
    <t>1,1*1,3*0,6</t>
  </si>
  <si>
    <t>0,8*2,6*0,6</t>
  </si>
  <si>
    <t>121</t>
  </si>
  <si>
    <t>975043111</t>
  </si>
  <si>
    <t>Jednořadové podchycení stropů pro osazení nosníků v do 3,5 m pro zatížení do 750 kg/m</t>
  </si>
  <si>
    <t>588701950</t>
  </si>
  <si>
    <t>"1.NP" 6*2,6</t>
  </si>
  <si>
    <t>118</t>
  </si>
  <si>
    <t>978012191</t>
  </si>
  <si>
    <t>Otlučení (osekání) vnitřní vápenné nebo vápenocementové omítky stropů rákosových v rozsahu přes 50 do 100 %</t>
  </si>
  <si>
    <t>1071240005</t>
  </si>
  <si>
    <t>(28,9)</t>
  </si>
  <si>
    <t>122</t>
  </si>
  <si>
    <t>978013191</t>
  </si>
  <si>
    <t>Otlučení (osekání) vnitřní vápenné nebo vápenocementové omítky stěn v rozsahu přes 50 do 100 %</t>
  </si>
  <si>
    <t>631145475</t>
  </si>
  <si>
    <t>(9+4+9+3)*2,6</t>
  </si>
  <si>
    <t>(4+4+4+4)*2,6</t>
  </si>
  <si>
    <t>997</t>
  </si>
  <si>
    <t>Přesun sutě</t>
  </si>
  <si>
    <t>30</t>
  </si>
  <si>
    <t>997013213</t>
  </si>
  <si>
    <t>Vnitrostaveništní doprava suti a vybouraných hmot pro budovy v přes 9 do 12 m ručně</t>
  </si>
  <si>
    <t>-1913437823</t>
  </si>
  <si>
    <t>998</t>
  </si>
  <si>
    <t>Přesun hmot</t>
  </si>
  <si>
    <t>31</t>
  </si>
  <si>
    <t>998018002</t>
  </si>
  <si>
    <t>Přesun hmot ruční pro budovy v přes 6 do 12 m</t>
  </si>
  <si>
    <t>1988788518</t>
  </si>
  <si>
    <t>762</t>
  </si>
  <si>
    <t>Konstrukce tesařské</t>
  </si>
  <si>
    <t>125</t>
  </si>
  <si>
    <t>762522812</t>
  </si>
  <si>
    <t>Demontáž podlah s polštáři z prken nebo fošen tloušťky přes 32 mm</t>
  </si>
  <si>
    <t>-1859017436</t>
  </si>
  <si>
    <t>119</t>
  </si>
  <si>
    <t>762811811</t>
  </si>
  <si>
    <t>Demontáž záklopů stropů z hrubých prken tl do 32 mm</t>
  </si>
  <si>
    <t>-1757271796</t>
  </si>
  <si>
    <t>33</t>
  </si>
  <si>
    <t>762822130</t>
  </si>
  <si>
    <t>Montáž stropního trámu z hraněného řeziva průřezové pl přes 288 do 450 cm2 s výměnami</t>
  </si>
  <si>
    <t>1415399387</t>
  </si>
  <si>
    <t>12*4</t>
  </si>
  <si>
    <t>34</t>
  </si>
  <si>
    <t>60512140</t>
  </si>
  <si>
    <t>hranol stavební řezivo průřezu do 450cm2 do dl 6m</t>
  </si>
  <si>
    <t>32</t>
  </si>
  <si>
    <t>-1048952121</t>
  </si>
  <si>
    <t>48*0,2*0,25</t>
  </si>
  <si>
    <t>35</t>
  </si>
  <si>
    <t>762822830</t>
  </si>
  <si>
    <t>Demontáž stropních trámů z hraněného řeziva průřezové pl přes 288 do 450 cm2</t>
  </si>
  <si>
    <t>-1625402618</t>
  </si>
  <si>
    <t>6*3*9</t>
  </si>
  <si>
    <t>36</t>
  </si>
  <si>
    <t>762895000</t>
  </si>
  <si>
    <t>Spojovací prostředky pro montáž záklopu, stropnice a podbíjení</t>
  </si>
  <si>
    <t>2124939504</t>
  </si>
  <si>
    <t>37</t>
  </si>
  <si>
    <t>998762102</t>
  </si>
  <si>
    <t>Přesun hmot tonážní pro kce tesařské v objektech v přes 6 do 12 m</t>
  </si>
  <si>
    <t>-1553283411</t>
  </si>
  <si>
    <t>D1</t>
  </si>
  <si>
    <t>Rozváděč RS1</t>
  </si>
  <si>
    <t>128</t>
  </si>
  <si>
    <t>RS1</t>
  </si>
  <si>
    <t>Plastová zapuštěná rozvodnice, 2 řadá, 24 modulů, 600x400x100mm, In 25A, IP40/20 vč. příslušenství,(nosné lišty, spojovací a nosný materiál apod.). Přívod i vývod</t>
  </si>
  <si>
    <t>kpl</t>
  </si>
  <si>
    <t>1792691186</t>
  </si>
  <si>
    <t>129</t>
  </si>
  <si>
    <t>RS1.15</t>
  </si>
  <si>
    <t xml:space="preserve">Vnitřní vybavení  - DIN lišty, propojovací lišty 3P, svorky, vývodky,  apod.</t>
  </si>
  <si>
    <t>-1574889295</t>
  </si>
  <si>
    <t>130</t>
  </si>
  <si>
    <t>RS1.16</t>
  </si>
  <si>
    <t>Drobný elektroinstalační materiál nutný pro upevnění a uložení zařízení a vodičů, nosné konstrukce</t>
  </si>
  <si>
    <t>1781001001</t>
  </si>
  <si>
    <t>131</t>
  </si>
  <si>
    <t>RS1.17</t>
  </si>
  <si>
    <t>Spojovací a upevňovací materiál</t>
  </si>
  <si>
    <t>-2055840642</t>
  </si>
  <si>
    <t>132</t>
  </si>
  <si>
    <t>RS1.2</t>
  </si>
  <si>
    <t>Jistič trojpólový 20 A/B, na lištu</t>
  </si>
  <si>
    <t>ks</t>
  </si>
  <si>
    <t>1100046147</t>
  </si>
  <si>
    <t>133</t>
  </si>
  <si>
    <t>RS1.20</t>
  </si>
  <si>
    <t>Vypracování dokumentace skutečného provedení rozváděče RS</t>
  </si>
  <si>
    <t>622267282</t>
  </si>
  <si>
    <t>134</t>
  </si>
  <si>
    <t>RS1.21</t>
  </si>
  <si>
    <t>Provedení výchozí elektrické revize</t>
  </si>
  <si>
    <t>-1133174238</t>
  </si>
  <si>
    <t>135</t>
  </si>
  <si>
    <t>RS1.3</t>
  </si>
  <si>
    <t>Jistič jednopólový 16 A/B, na lištu</t>
  </si>
  <si>
    <t>868291702</t>
  </si>
  <si>
    <t>136</t>
  </si>
  <si>
    <t>RS1.4</t>
  </si>
  <si>
    <t>Jistič jednopólový 10 A/B, na lištu</t>
  </si>
  <si>
    <t>-85523104</t>
  </si>
  <si>
    <t>137</t>
  </si>
  <si>
    <t>RS1.6</t>
  </si>
  <si>
    <t>Proudový chránič snadproudovou ochranou, 230 V/16A/B/30mA</t>
  </si>
  <si>
    <t>-1341704845</t>
  </si>
  <si>
    <t>138</t>
  </si>
  <si>
    <t>RS1.7</t>
  </si>
  <si>
    <t>Proudový chránič snadproudovou ochranou, 230 V/10A/B/30mA</t>
  </si>
  <si>
    <t>-83436938</t>
  </si>
  <si>
    <t>PSV</t>
  </si>
  <si>
    <t>Práce a dodávky PSV</t>
  </si>
  <si>
    <t>711</t>
  </si>
  <si>
    <t>Izolace proti vodě, vlhkosti a plynům</t>
  </si>
  <si>
    <t>73</t>
  </si>
  <si>
    <t>711111002</t>
  </si>
  <si>
    <t>Provedení izolace proti zemní vlhkosti vodorovné za studena lakem asfaltovým</t>
  </si>
  <si>
    <t>-1660090926</t>
  </si>
  <si>
    <t>74</t>
  </si>
  <si>
    <t>11163152</t>
  </si>
  <si>
    <t>lak hydroizolační asfaltový</t>
  </si>
  <si>
    <t>1118733644</t>
  </si>
  <si>
    <t>Poznámka k položce:_x000d_
Spotřeba: 0,3-0,5 kg/m2</t>
  </si>
  <si>
    <t>28,9*0,00039 'Přepočtené koeficientem množství</t>
  </si>
  <si>
    <t>75</t>
  </si>
  <si>
    <t>711141559</t>
  </si>
  <si>
    <t>Provedení izolace proti zemní vlhkosti pásy přitavením vodorovné NAIP</t>
  </si>
  <si>
    <t>-368029141</t>
  </si>
  <si>
    <t>76</t>
  </si>
  <si>
    <t>62853003</t>
  </si>
  <si>
    <t>pás asfaltový natavitelný modifikovaný SBS tl 3,5mm s vložkou ze skleněné tkaniny a spalitelnou PE fólií nebo jemnozrnným minerálním posypem na horním povrchu</t>
  </si>
  <si>
    <t>1936563734</t>
  </si>
  <si>
    <t>28,9*1,1655 'Přepočtené koeficientem množství</t>
  </si>
  <si>
    <t>77</t>
  </si>
  <si>
    <t>711745567</t>
  </si>
  <si>
    <t>Izolace proti vodě provedení spojů přitavením pásu NAIP 500 mm</t>
  </si>
  <si>
    <t>-446296498</t>
  </si>
  <si>
    <t>78</t>
  </si>
  <si>
    <t>33537732</t>
  </si>
  <si>
    <t>3*0,63 'Přepočtené koeficientem množství</t>
  </si>
  <si>
    <t>79</t>
  </si>
  <si>
    <t>711747288</t>
  </si>
  <si>
    <t>Izolace proti vodě opracování trubních prostupů na přírubu tmelem do 200 mm přitavením NAIP</t>
  </si>
  <si>
    <t>2086835786</t>
  </si>
  <si>
    <t>80</t>
  </si>
  <si>
    <t>998711102</t>
  </si>
  <si>
    <t>Přesun hmot tonážní pro izolace proti vodě, vlhkosti a plynům v objektech v přes 6 do 12 m</t>
  </si>
  <si>
    <t>-914692958</t>
  </si>
  <si>
    <t>713</t>
  </si>
  <si>
    <t>Izolace tepelné</t>
  </si>
  <si>
    <t>81</t>
  </si>
  <si>
    <t>713111122</t>
  </si>
  <si>
    <t>Montáž izolace tepelné spodem stropů s přibitím rohoží, pásů, dílců, desek</t>
  </si>
  <si>
    <t>-8702564</t>
  </si>
  <si>
    <t>82</t>
  </si>
  <si>
    <t>63152100</t>
  </si>
  <si>
    <t>pás tepelně izolační univerzální λ=0,032-0,033 tl 120mm</t>
  </si>
  <si>
    <t>-664122519</t>
  </si>
  <si>
    <t>28,9*1,05 'Přepočtené koeficientem množství</t>
  </si>
  <si>
    <t>83</t>
  </si>
  <si>
    <t>713121121</t>
  </si>
  <si>
    <t>Montáž izolace tepelné podlah volně kladenými rohožemi, pásy, dílci, deskami 2 vrstvy</t>
  </si>
  <si>
    <t>156318721</t>
  </si>
  <si>
    <t>84</t>
  </si>
  <si>
    <t>28375912</t>
  </si>
  <si>
    <t>deska EPS 150 pro konstrukce s vysokým zatížením λ=0,035 tl 80mm</t>
  </si>
  <si>
    <t>1788082441</t>
  </si>
  <si>
    <t>28,9*2,1 'Přepočtené koeficientem množství</t>
  </si>
  <si>
    <t>85</t>
  </si>
  <si>
    <t>998713102</t>
  </si>
  <si>
    <t>Přesun hmot tonážní pro izolace tepelné v objektech v přes 6 do 12 m</t>
  </si>
  <si>
    <t>-1141894662</t>
  </si>
  <si>
    <t>741</t>
  </si>
  <si>
    <t>Elektroinstalace - silnoproud</t>
  </si>
  <si>
    <t>139</t>
  </si>
  <si>
    <t>741110003</t>
  </si>
  <si>
    <t>Montáž trubka plastová tuhá D přes 35 mm uložená pevně</t>
  </si>
  <si>
    <t>906050553</t>
  </si>
  <si>
    <t>140</t>
  </si>
  <si>
    <t>34571095</t>
  </si>
  <si>
    <t>trubka elektroinstalační tuhá z PVC D 36,6/40 mm, délka 3m</t>
  </si>
  <si>
    <t>1949731988</t>
  </si>
  <si>
    <t>30*1,05 'Přepočtené koeficientem množství</t>
  </si>
  <si>
    <t>141</t>
  </si>
  <si>
    <t>741112001</t>
  </si>
  <si>
    <t>Montáž krabice zapuštěná plastová kruhová</t>
  </si>
  <si>
    <t>191616187</t>
  </si>
  <si>
    <t>142</t>
  </si>
  <si>
    <t>1030465535</t>
  </si>
  <si>
    <t>Krabice přístrojová KP 68/D KA</t>
  </si>
  <si>
    <t>-1865229754</t>
  </si>
  <si>
    <t>143</t>
  </si>
  <si>
    <t>741122211</t>
  </si>
  <si>
    <t>Montáž kabel Cu plný kulatý žíla 3x1,5 až 6 mm2 uložený volně (CYKY)</t>
  </si>
  <si>
    <t>1955667518</t>
  </si>
  <si>
    <t>144</t>
  </si>
  <si>
    <t>34111030</t>
  </si>
  <si>
    <t>kabel silový s Cu jádrem 1kV 3x1,5mm2</t>
  </si>
  <si>
    <t>-704829986</t>
  </si>
  <si>
    <t>145</t>
  </si>
  <si>
    <t>34111036</t>
  </si>
  <si>
    <t>kabel silový s Cu jádrem 1kV 3x2,5mm2</t>
  </si>
  <si>
    <t>747023078</t>
  </si>
  <si>
    <t>146</t>
  </si>
  <si>
    <t>741122232</t>
  </si>
  <si>
    <t>Montáž kabel Cu plný kulatý žíla 5x4 až 6 mm2 uložený volně (CYKY)</t>
  </si>
  <si>
    <t>300998342</t>
  </si>
  <si>
    <t>147</t>
  </si>
  <si>
    <t>34111094</t>
  </si>
  <si>
    <t>kabel silový s Cu jádrem 1kV 5x2,5mm2</t>
  </si>
  <si>
    <t>-987954929</t>
  </si>
  <si>
    <t>148</t>
  </si>
  <si>
    <t>741310101</t>
  </si>
  <si>
    <t>Montáž vypínač (polo)zapuštěný bezšroubové připojení 1-jednopólový</t>
  </si>
  <si>
    <t>1078528395</t>
  </si>
  <si>
    <t>149</t>
  </si>
  <si>
    <t>345354020</t>
  </si>
  <si>
    <t>přístroj spínače jednopólového 10A 3559-A01345 bezšroubový</t>
  </si>
  <si>
    <t>-1310976737</t>
  </si>
  <si>
    <t>150</t>
  </si>
  <si>
    <t>741313002</t>
  </si>
  <si>
    <t>Montáž zásuvka (polo)zapuštěná bezšroubové připojení 2P+PE dvojí zapojení - průběžná</t>
  </si>
  <si>
    <t>-1585887212</t>
  </si>
  <si>
    <t>151</t>
  </si>
  <si>
    <t>55172389B1</t>
  </si>
  <si>
    <t>Zásuvka jednonásobná, chráněná</t>
  </si>
  <si>
    <t>-333848645</t>
  </si>
  <si>
    <t>152</t>
  </si>
  <si>
    <t>741372021</t>
  </si>
  <si>
    <t>Montáž svítidlo LED bytové přisazené nástěnné panelové do 0,09 m2</t>
  </si>
  <si>
    <t>323701129</t>
  </si>
  <si>
    <t>153</t>
  </si>
  <si>
    <t>S6066</t>
  </si>
  <si>
    <t>Svítidlo stropní LED přisazené</t>
  </si>
  <si>
    <t>1493000156</t>
  </si>
  <si>
    <t>88</t>
  </si>
  <si>
    <t>741372062</t>
  </si>
  <si>
    <t>Montáž svítidlo LED bytové podlinkové</t>
  </si>
  <si>
    <t>-336872732</t>
  </si>
  <si>
    <t>89</t>
  </si>
  <si>
    <t>S606</t>
  </si>
  <si>
    <t>Svítidlo podlinkové LED přisazené nebo LED pásek</t>
  </si>
  <si>
    <t>851571678</t>
  </si>
  <si>
    <t>90</t>
  </si>
  <si>
    <t>741D</t>
  </si>
  <si>
    <t>Kompletní demontáž stávající elektroinstalace v dotčených prostorech s předepsanou likvidací,, materiálu</t>
  </si>
  <si>
    <t>-1167258571</t>
  </si>
  <si>
    <t>751</t>
  </si>
  <si>
    <t>Vzduchotechnika</t>
  </si>
  <si>
    <t>91</t>
  </si>
  <si>
    <t>751111052</t>
  </si>
  <si>
    <t>Montáž ventilátoru axiálního nízkotlakého podhledového D přes 100 do 200 mm</t>
  </si>
  <si>
    <t>1423512158</t>
  </si>
  <si>
    <t>92</t>
  </si>
  <si>
    <t>42914506</t>
  </si>
  <si>
    <t>ventilátor axiální tichý malý plastový s nastavitelným doběhem IP45 výkon 15-20W D 200mm</t>
  </si>
  <si>
    <t>389681685</t>
  </si>
  <si>
    <t>93</t>
  </si>
  <si>
    <t>751377012</t>
  </si>
  <si>
    <t>Montáž odsávacího zákrytu (digestoř) bytového komínového</t>
  </si>
  <si>
    <t>-311908505</t>
  </si>
  <si>
    <t>94</t>
  </si>
  <si>
    <t>42958002</t>
  </si>
  <si>
    <t>odsavač par komínový (digestoř) černý nerez, max. výkon 370 m3/hod</t>
  </si>
  <si>
    <t>-1800823520</t>
  </si>
  <si>
    <t>95</t>
  </si>
  <si>
    <t>751511122</t>
  </si>
  <si>
    <t>Montáž potrubí plechového skupiny I kruhového s přírubou tloušťky plechu 0,6 mm D přes 100 do 200 mm</t>
  </si>
  <si>
    <t>-1489852655</t>
  </si>
  <si>
    <t>96</t>
  </si>
  <si>
    <t>42981097</t>
  </si>
  <si>
    <t>trouba spirálně vinutá Pz D 125mm, l=3000mm</t>
  </si>
  <si>
    <t>2037411922</t>
  </si>
  <si>
    <t>2*1,2 'Přepočtené koeficientem množství</t>
  </si>
  <si>
    <t>97</t>
  </si>
  <si>
    <t>1063138697</t>
  </si>
  <si>
    <t>98</t>
  </si>
  <si>
    <t>42981099</t>
  </si>
  <si>
    <t>trouba spirálně vinutá Pz D 160mm, l=3000mm</t>
  </si>
  <si>
    <t>637545372</t>
  </si>
  <si>
    <t>4*1,2 'Přepočtené koeficientem množství</t>
  </si>
  <si>
    <t>99</t>
  </si>
  <si>
    <t>751514262</t>
  </si>
  <si>
    <t>Montáž kalhotového kusu nebo odbočky jednostranné do plechového potrubí kruhového s přírubou D přes 100 do 200 mm</t>
  </si>
  <si>
    <t>937064222</t>
  </si>
  <si>
    <t>100</t>
  </si>
  <si>
    <t>42981435</t>
  </si>
  <si>
    <t>odbočka jednostranná osová Pz T-kus 90° D1/D2 = 160/160mm</t>
  </si>
  <si>
    <t>-1126749430</t>
  </si>
  <si>
    <t>101</t>
  </si>
  <si>
    <t>751514662</t>
  </si>
  <si>
    <t>Montáž škrtící klapky nebo zpětné klapky do plechového potrubí kruhové s přírubou D přes 100 do 200 mm</t>
  </si>
  <si>
    <t>-1141797160</t>
  </si>
  <si>
    <t>102</t>
  </si>
  <si>
    <t>42971005</t>
  </si>
  <si>
    <t>klapka kruhová uzavírací Pz D 160mm</t>
  </si>
  <si>
    <t>-2026608128</t>
  </si>
  <si>
    <t>763</t>
  </si>
  <si>
    <t>Konstrukce suché výstavby</t>
  </si>
  <si>
    <t>103</t>
  </si>
  <si>
    <t>763111417</t>
  </si>
  <si>
    <t>SDK příčka tl 150 mm profil CW+UW 100 desky 2xA 12,5 s izolací EI 60 Rw do 56 dB</t>
  </si>
  <si>
    <t>-223462532</t>
  </si>
  <si>
    <t>(3,5+3,5+2,5)*2,6</t>
  </si>
  <si>
    <t>3*-2</t>
  </si>
  <si>
    <t>104</t>
  </si>
  <si>
    <t>763131431</t>
  </si>
  <si>
    <t>SDK podhled deska 1xDF 12,5 bez izolace dvouvrstvá spodní kce profil CD+UD REI do 90</t>
  </si>
  <si>
    <t>1861385903</t>
  </si>
  <si>
    <t>106</t>
  </si>
  <si>
    <t>998763303</t>
  </si>
  <si>
    <t>Přesun hmot tonážní pro sádrokartonové konstrukce v objektech v přes 12 do 24 m</t>
  </si>
  <si>
    <t>-787163299</t>
  </si>
  <si>
    <t>107</t>
  </si>
  <si>
    <t>998763381</t>
  </si>
  <si>
    <t>Příplatek k přesunu hmot tonážní 763 SDK prováděný bez použití mechanizace</t>
  </si>
  <si>
    <t>-1075402869</t>
  </si>
  <si>
    <t>766</t>
  </si>
  <si>
    <t>Konstrukce truhlářské</t>
  </si>
  <si>
    <t>40</t>
  </si>
  <si>
    <t>766660022</t>
  </si>
  <si>
    <t>Montáž dveřních křídel otvíravých jednokřídlových š přes 0,8 m požárních do ocelové zárubně</t>
  </si>
  <si>
    <t>1779755169</t>
  </si>
  <si>
    <t>41</t>
  </si>
  <si>
    <t>61162039</t>
  </si>
  <si>
    <t>dveře jednokřídlé dřevotřískové protipožární EI (EW) 30 D3 povrch fóliový plné 900x1970-2100mm</t>
  </si>
  <si>
    <t>248851082</t>
  </si>
  <si>
    <t>42</t>
  </si>
  <si>
    <t>766660172</t>
  </si>
  <si>
    <t>Montáž dveřních křídel otvíravých jednokřídlových š přes 0,8 m do obložkové zárubně</t>
  </si>
  <si>
    <t>-734020325</t>
  </si>
  <si>
    <t>43</t>
  </si>
  <si>
    <t>61162087</t>
  </si>
  <si>
    <t>dveře jednokřídlé dřevotřískové povrch laminátový plné 900x1970-2100mm</t>
  </si>
  <si>
    <t>1914490932</t>
  </si>
  <si>
    <t>113</t>
  </si>
  <si>
    <t>766682111</t>
  </si>
  <si>
    <t>Montáž zárubní obložkových pro dveře jednokřídlové tl stěny do 170 mm</t>
  </si>
  <si>
    <t>1876242370</t>
  </si>
  <si>
    <t>114</t>
  </si>
  <si>
    <t>61182307</t>
  </si>
  <si>
    <t>zárubeň jednokřídlá obložková s laminátovým povrchem tl stěny 60-150mm rozměru 600-1100/1970, 2100mm</t>
  </si>
  <si>
    <t>1120621102</t>
  </si>
  <si>
    <t>115</t>
  </si>
  <si>
    <t>7668111</t>
  </si>
  <si>
    <t>Montáž sestavy kuchyňské linky 160/220</t>
  </si>
  <si>
    <t>soubor</t>
  </si>
  <si>
    <t>-1737636922</t>
  </si>
  <si>
    <t>116</t>
  </si>
  <si>
    <t>766811R01</t>
  </si>
  <si>
    <t>sestava kuchyňské linky</t>
  </si>
  <si>
    <t>326459053</t>
  </si>
  <si>
    <t>44</t>
  </si>
  <si>
    <t>998766102</t>
  </si>
  <si>
    <t>Přesun hmot tonážní pro kce truhlářské v objektech v přes 6 do 12 m</t>
  </si>
  <si>
    <t>842567884</t>
  </si>
  <si>
    <t>771</t>
  </si>
  <si>
    <t>Podlahy z dlaždic</t>
  </si>
  <si>
    <t>45</t>
  </si>
  <si>
    <t>771111011</t>
  </si>
  <si>
    <t>Vysátí podkladu před pokládkou dlažby</t>
  </si>
  <si>
    <t>1911537738</t>
  </si>
  <si>
    <t>1,6*2,7</t>
  </si>
  <si>
    <t>46</t>
  </si>
  <si>
    <t>771121011</t>
  </si>
  <si>
    <t>Nátěr penetrační na podlahu</t>
  </si>
  <si>
    <t>-547326019</t>
  </si>
  <si>
    <t>4,32</t>
  </si>
  <si>
    <t>50</t>
  </si>
  <si>
    <t>771574112</t>
  </si>
  <si>
    <t>Montáž podlah keramických hladkých lepených flexibilním lepidlem přes 9 do 12 ks/m2</t>
  </si>
  <si>
    <t>-1280792872</t>
  </si>
  <si>
    <t>51</t>
  </si>
  <si>
    <t>59761003</t>
  </si>
  <si>
    <t>dlažba keramická hutná hladká do interiéru přes 9 do 12ks/m2</t>
  </si>
  <si>
    <t>-1168829639</t>
  </si>
  <si>
    <t>4,32*1,1 "Přepočtené koeficientem množství</t>
  </si>
  <si>
    <t>52</t>
  </si>
  <si>
    <t>998771102</t>
  </si>
  <si>
    <t>Přesun hmot tonážní pro podlahy z dlaždic v objektech v přes 6 do 12 m</t>
  </si>
  <si>
    <t>1829760658</t>
  </si>
  <si>
    <t>776</t>
  </si>
  <si>
    <t>Podlahy povlakové</t>
  </si>
  <si>
    <t>53</t>
  </si>
  <si>
    <t>776111311</t>
  </si>
  <si>
    <t>Vysátí podkladu povlakových podlah</t>
  </si>
  <si>
    <t>179277126</t>
  </si>
  <si>
    <t>28,9-4,32</t>
  </si>
  <si>
    <t>54</t>
  </si>
  <si>
    <t>776121112</t>
  </si>
  <si>
    <t>Vodou ředitelná penetrace savého podkladu povlakových podlah</t>
  </si>
  <si>
    <t>-2042149139</t>
  </si>
  <si>
    <t>55</t>
  </si>
  <si>
    <t>776141111</t>
  </si>
  <si>
    <t>Stěrka podlahová nivelační pro vyrovnání podkladu povlakových podlah pevnosti 20 MPa tl do 3 mm</t>
  </si>
  <si>
    <t>1813553394</t>
  </si>
  <si>
    <t>126</t>
  </si>
  <si>
    <t>776201811</t>
  </si>
  <si>
    <t>Demontáž lepených povlakových podlah bez podložky ručně</t>
  </si>
  <si>
    <t>1523816897</t>
  </si>
  <si>
    <t>"kuchyň+obývací pokoj stávající"</t>
  </si>
  <si>
    <t>9,2+21</t>
  </si>
  <si>
    <t>"podlaha garsonka 1.NP"</t>
  </si>
  <si>
    <t>56</t>
  </si>
  <si>
    <t>776221111</t>
  </si>
  <si>
    <t>Lepení pásů z PVC standardním lepidlem</t>
  </si>
  <si>
    <t>1614326029</t>
  </si>
  <si>
    <t>57</t>
  </si>
  <si>
    <t>28412285</t>
  </si>
  <si>
    <t>krytina podlahová heterogenní tl 2mm</t>
  </si>
  <si>
    <t>759455638</t>
  </si>
  <si>
    <t>24,58*1,1 'Přepočtené koeficientem množství</t>
  </si>
  <si>
    <t>58</t>
  </si>
  <si>
    <t>998776102</t>
  </si>
  <si>
    <t>Přesun hmot tonážní pro podlahy povlakové v objektech v přes 6 do 12 m</t>
  </si>
  <si>
    <t>670442536</t>
  </si>
  <si>
    <t>781</t>
  </si>
  <si>
    <t>Dokončovací práce - obklady</t>
  </si>
  <si>
    <t>59</t>
  </si>
  <si>
    <t>781111011</t>
  </si>
  <si>
    <t>Ometení (oprášení) stěny při přípravě podkladu</t>
  </si>
  <si>
    <t>2109844191</t>
  </si>
  <si>
    <t>(2,7+1,6)*2*2</t>
  </si>
  <si>
    <t>"dveře" -2</t>
  </si>
  <si>
    <t>60</t>
  </si>
  <si>
    <t>781121011</t>
  </si>
  <si>
    <t>Nátěr penetrační na stěnu</t>
  </si>
  <si>
    <t>1506794636</t>
  </si>
  <si>
    <t>61</t>
  </si>
  <si>
    <t>781131112</t>
  </si>
  <si>
    <t>Izolace pod obklad nátěrem nebo stěrkou ve dvou vrstvách</t>
  </si>
  <si>
    <t>1934311454</t>
  </si>
  <si>
    <t>62</t>
  </si>
  <si>
    <t>781161021</t>
  </si>
  <si>
    <t>Montáž profilu ukončujícího rohového nebo vanového</t>
  </si>
  <si>
    <t>-920350192</t>
  </si>
  <si>
    <t>63</t>
  </si>
  <si>
    <t>59054132</t>
  </si>
  <si>
    <t>profil ukončovací pro vnější hrany obkladů hliník leskle eloxovaný chromem 8x2500mm</t>
  </si>
  <si>
    <t>-1913931985</t>
  </si>
  <si>
    <t>5*1,1 'Přepočtené koeficientem množství</t>
  </si>
  <si>
    <t>64</t>
  </si>
  <si>
    <t>781474112</t>
  </si>
  <si>
    <t>Montáž obkladů vnitřních keramických hladkých přes 9 do 12 ks/m2 lepených flexibilním lepidlem</t>
  </si>
  <si>
    <t>-208717817</t>
  </si>
  <si>
    <t>65</t>
  </si>
  <si>
    <t>59761026</t>
  </si>
  <si>
    <t>obklad keramický hladký do 12ks/m2</t>
  </si>
  <si>
    <t>-1030455503</t>
  </si>
  <si>
    <t>15,2*1,1 "Přepočtené koeficientem množství</t>
  </si>
  <si>
    <t>66</t>
  </si>
  <si>
    <t>998781102</t>
  </si>
  <si>
    <t>Přesun hmot tonážní pro obklady keramické v objektech v přes 6 do 12 m</t>
  </si>
  <si>
    <t>-1346125065</t>
  </si>
  <si>
    <t>67</t>
  </si>
  <si>
    <t>998781181</t>
  </si>
  <si>
    <t>Příplatek k přesunu hmot tonážní 781 prováděný bez použití mechanizace</t>
  </si>
  <si>
    <t>1328796638</t>
  </si>
  <si>
    <t>783</t>
  </si>
  <si>
    <t>Dokončovací práce - nátěry</t>
  </si>
  <si>
    <t>68</t>
  </si>
  <si>
    <t>783213111</t>
  </si>
  <si>
    <t>Napouštěcí jednonásobný syntetický biocidní nátěr tesařských konstrukcí zabudovaných do konstrukce</t>
  </si>
  <si>
    <t>-712032761</t>
  </si>
  <si>
    <t>12*(0,2+0,2+0,25+0,25)*4</t>
  </si>
  <si>
    <t>69</t>
  </si>
  <si>
    <t>783327100</t>
  </si>
  <si>
    <t>Nátěr kovových zárubní včetně obroušení</t>
  </si>
  <si>
    <t>396142049</t>
  </si>
  <si>
    <t>70</t>
  </si>
  <si>
    <t>784111011</t>
  </si>
  <si>
    <t>Obroušení podkladu omítnutého v místnostech v do 3,80 m</t>
  </si>
  <si>
    <t>13832440</t>
  </si>
  <si>
    <t>59,08</t>
  </si>
  <si>
    <t>71</t>
  </si>
  <si>
    <t>784181101</t>
  </si>
  <si>
    <t>Základní akrylátová jednonásobná bezbarvá penetrace podkladu v místnostech v do 3,80 m</t>
  </si>
  <si>
    <t>259977166</t>
  </si>
  <si>
    <t>72</t>
  </si>
  <si>
    <t>784211121</t>
  </si>
  <si>
    <t>Dvojnásobné bílé malby ze směsí za mokra středně oděruvzdorných v místnostech v do 3,80 m</t>
  </si>
  <si>
    <t>-1490676868</t>
  </si>
  <si>
    <t>Práce a dodávky M</t>
  </si>
  <si>
    <t>22-M</t>
  </si>
  <si>
    <t>Montáže technologických zařízení pro EPS</t>
  </si>
  <si>
    <t>108</t>
  </si>
  <si>
    <t>220331002</t>
  </si>
  <si>
    <t>Montáž součástí pro EPS hlásiče, tlačítka, sirény nebo majáku</t>
  </si>
  <si>
    <t>-661214922</t>
  </si>
  <si>
    <t>109</t>
  </si>
  <si>
    <t>40461002</t>
  </si>
  <si>
    <t>čidlo autonomní - detektor kouře</t>
  </si>
  <si>
    <t>256</t>
  </si>
  <si>
    <t>-1285649657</t>
  </si>
  <si>
    <t>46-M</t>
  </si>
  <si>
    <t>Zemní práce při extr.mont.pracích</t>
  </si>
  <si>
    <t>110</t>
  </si>
  <si>
    <t>468101112</t>
  </si>
  <si>
    <t>Vysekání rýh pro montáž trubek a kabelů ve zdivu cihelném hloubky do 3 cm a šířky do 5 cm</t>
  </si>
  <si>
    <t>-821914433</t>
  </si>
  <si>
    <t>VRN</t>
  </si>
  <si>
    <t>Vedlejší rozpočtové náklady</t>
  </si>
  <si>
    <t>VRN3</t>
  </si>
  <si>
    <t>Zařízení staveniště</t>
  </si>
  <si>
    <t>111</t>
  </si>
  <si>
    <t>032903000</t>
  </si>
  <si>
    <t>Náklady na provoz a údržbu vybavení staveniště</t>
  </si>
  <si>
    <t>…</t>
  </si>
  <si>
    <t>1024</t>
  </si>
  <si>
    <t>29015497</t>
  </si>
  <si>
    <t>VRN6</t>
  </si>
  <si>
    <t>Územní vlivy</t>
  </si>
  <si>
    <t>112</t>
  </si>
  <si>
    <t>062103000</t>
  </si>
  <si>
    <t>Překládání nákladu</t>
  </si>
  <si>
    <t>-1675920224</t>
  </si>
  <si>
    <t>02 - Byt 2.NP garsonka</t>
  </si>
  <si>
    <t xml:space="preserve">    784 - Dokončovací práce - malby a tapety</t>
  </si>
  <si>
    <t>-100477047</t>
  </si>
  <si>
    <t>0,3*0,7*3 "zazdívka otvoru po ubouraném komínu"</t>
  </si>
  <si>
    <t>1686184350</t>
  </si>
  <si>
    <t>4*1,6*0,0179 "nové okno ložnice"</t>
  </si>
  <si>
    <t xml:space="preserve">4*1,6*0,0179 "nové  dveře z předsíně"</t>
  </si>
  <si>
    <t>-1681616247</t>
  </si>
  <si>
    <t>974135781</t>
  </si>
  <si>
    <t>0,6*1,2*2</t>
  </si>
  <si>
    <t>873169278</t>
  </si>
  <si>
    <t>(4+9+9+3+5)*2,6</t>
  </si>
  <si>
    <t>(2,5+2,5+2,5)*2,6</t>
  </si>
  <si>
    <t>(1*2)*-2</t>
  </si>
  <si>
    <t>-832430317</t>
  </si>
  <si>
    <t>-1799450775</t>
  </si>
  <si>
    <t>-674672843</t>
  </si>
  <si>
    <t>(4+9+9+3+5)*2,6*2</t>
  </si>
  <si>
    <t>(2,5+2,5+2,5)*2,6*2</t>
  </si>
  <si>
    <t>907243556</t>
  </si>
  <si>
    <t>(1,2*4)+(1,6*8)</t>
  </si>
  <si>
    <t>1897601849</t>
  </si>
  <si>
    <t>28,3+6+12</t>
  </si>
  <si>
    <t>-509296810</t>
  </si>
  <si>
    <t>(1,2*4+1,6*8)</t>
  </si>
  <si>
    <t>397192620</t>
  </si>
  <si>
    <t>2075979468</t>
  </si>
  <si>
    <t>-486958909</t>
  </si>
  <si>
    <t>-765852235</t>
  </si>
  <si>
    <t>949101111</t>
  </si>
  <si>
    <t>Lešení pomocné pro objekty pozemních staveb s lešeňovou podlahou v do 1,9 m zatížení do 150 kg/m2</t>
  </si>
  <si>
    <t>-107767419</t>
  </si>
  <si>
    <t>46,3*2</t>
  </si>
  <si>
    <t>1456903567</t>
  </si>
  <si>
    <t>-343644014</t>
  </si>
  <si>
    <t>(3,2+3,1+3+1,5)*2,6</t>
  </si>
  <si>
    <t>(2*1)*-3</t>
  </si>
  <si>
    <t>908947966</t>
  </si>
  <si>
    <t>13*2*2</t>
  </si>
  <si>
    <t>143588585</t>
  </si>
  <si>
    <t>(12+15)*0,15</t>
  </si>
  <si>
    <t>-1435586301</t>
  </si>
  <si>
    <t>1202915337</t>
  </si>
  <si>
    <t>28,3*0,25</t>
  </si>
  <si>
    <t>1102915945</t>
  </si>
  <si>
    <t>4*2</t>
  </si>
  <si>
    <t>969021112</t>
  </si>
  <si>
    <t>Vybourání vnitřního litinového potrubí do DN 100</t>
  </si>
  <si>
    <t>-983359179</t>
  </si>
  <si>
    <t>969041111</t>
  </si>
  <si>
    <t>Vybourání vnitřního plastového potrubí do DN 50</t>
  </si>
  <si>
    <t>1626400902</t>
  </si>
  <si>
    <t>3,5+1,2</t>
  </si>
  <si>
    <t>-669651261</t>
  </si>
  <si>
    <t>1*2,3*0,3</t>
  </si>
  <si>
    <t>-277346182</t>
  </si>
  <si>
    <t>6*2,6</t>
  </si>
  <si>
    <t>849401356</t>
  </si>
  <si>
    <t>12+6+28,3</t>
  </si>
  <si>
    <t>400168430</t>
  </si>
  <si>
    <t>2129847277</t>
  </si>
  <si>
    <t>997013509</t>
  </si>
  <si>
    <t>Příplatek k odvozu suti a vybouraných hmot na skládku ZKD 1 km přes 1 km</t>
  </si>
  <si>
    <t>-1523545830</t>
  </si>
  <si>
    <t>74,699*4</t>
  </si>
  <si>
    <t>-1660174371</t>
  </si>
  <si>
    <t>762521812</t>
  </si>
  <si>
    <t>Demontáž podlah bez polštářů z prken nebo fošen tloušťky přes 32 mm</t>
  </si>
  <si>
    <t>-1011334891</t>
  </si>
  <si>
    <t>16,5</t>
  </si>
  <si>
    <t>762810023</t>
  </si>
  <si>
    <t>Záklop stropů z desek OSB tl 15 mm na pero a drážku šroubovaných na trámy</t>
  </si>
  <si>
    <t>-1065305760</t>
  </si>
  <si>
    <t>"podlaha 2.NP"</t>
  </si>
  <si>
    <t>46,3</t>
  </si>
  <si>
    <t>"podlaha půda"</t>
  </si>
  <si>
    <t>762810027</t>
  </si>
  <si>
    <t>Záklop stropů z desek OSB tl 25 mm na pero a drážku šroubovaných na trámy</t>
  </si>
  <si>
    <t>-948383836</t>
  </si>
  <si>
    <t>46,3+46,3</t>
  </si>
  <si>
    <t>38</t>
  </si>
  <si>
    <t>-960642863</t>
  </si>
  <si>
    <t>39</t>
  </si>
  <si>
    <t>-261974486</t>
  </si>
  <si>
    <t>(12*4)+8*4</t>
  </si>
  <si>
    <t>1168454049</t>
  </si>
  <si>
    <t>80*0,2*0,25</t>
  </si>
  <si>
    <t>-812956641</t>
  </si>
  <si>
    <t>6*9+8*4</t>
  </si>
  <si>
    <t>762841812</t>
  </si>
  <si>
    <t>Demontáž podbíjení obkladů stropů a střech sklonu do 60° z hrubých prken s omítkou</t>
  </si>
  <si>
    <t>1454835972</t>
  </si>
  <si>
    <t>-346283675</t>
  </si>
  <si>
    <t>703381236</t>
  </si>
  <si>
    <t>47</t>
  </si>
  <si>
    <t>948460532</t>
  </si>
  <si>
    <t>48</t>
  </si>
  <si>
    <t>-217633094</t>
  </si>
  <si>
    <t>49</t>
  </si>
  <si>
    <t>766660171</t>
  </si>
  <si>
    <t>Montáž dveřních křídel otvíravých jednokřídlových š do 0,8 m do obložkové zárubně</t>
  </si>
  <si>
    <t>1274428099</t>
  </si>
  <si>
    <t>61162074</t>
  </si>
  <si>
    <t>dveře jednokřídlé voštinové povrch laminátový plné 800x1970-2100mm</t>
  </si>
  <si>
    <t>-426086573</t>
  </si>
  <si>
    <t>766660728</t>
  </si>
  <si>
    <t>Montáž dveřního interiérového kování - zámku</t>
  </si>
  <si>
    <t>1072732296</t>
  </si>
  <si>
    <t>54924007</t>
  </si>
  <si>
    <t>zámek zadlabací 190/140/20 P s obyčejným klíčem</t>
  </si>
  <si>
    <t>-1011906462</t>
  </si>
  <si>
    <t>766660729</t>
  </si>
  <si>
    <t>Montáž dveřního interiérového kování - štítku s klikou</t>
  </si>
  <si>
    <t>-179068482</t>
  </si>
  <si>
    <t>54914622</t>
  </si>
  <si>
    <t>kování dveřní vrchní klika včetně štítu a montážního materiálu BB 72 matný nikl</t>
  </si>
  <si>
    <t>1613246004</t>
  </si>
  <si>
    <t>766660731</t>
  </si>
  <si>
    <t>Montáž dveřního bezpečnostního kování - zámku</t>
  </si>
  <si>
    <t>1464994640</t>
  </si>
  <si>
    <t>54924004</t>
  </si>
  <si>
    <t>zámek zadlabací 190/140/20 L cylinder</t>
  </si>
  <si>
    <t>-1201367668</t>
  </si>
  <si>
    <t>54964150</t>
  </si>
  <si>
    <t>vložka zámková cylindrická oboustranná+4 klíče</t>
  </si>
  <si>
    <t>476779606</t>
  </si>
  <si>
    <t>766660733</t>
  </si>
  <si>
    <t>Montáž dveřního bezpečnostního kování - štítku s klikou</t>
  </si>
  <si>
    <t>-1503062474</t>
  </si>
  <si>
    <t>54914121</t>
  </si>
  <si>
    <t>kování bezpečnostní, klika-klika R4/O dekor</t>
  </si>
  <si>
    <t>-2133552291</t>
  </si>
  <si>
    <t>-1829180273</t>
  </si>
  <si>
    <t>2117003814</t>
  </si>
  <si>
    <t>399651064</t>
  </si>
  <si>
    <t>1471869729</t>
  </si>
  <si>
    <t>988186928</t>
  </si>
  <si>
    <t>-620340046</t>
  </si>
  <si>
    <t>6+6</t>
  </si>
  <si>
    <t>1874425285</t>
  </si>
  <si>
    <t>771151011</t>
  </si>
  <si>
    <t>Samonivelační stěrka podlah pevnosti 20 MPa tl 3 mm</t>
  </si>
  <si>
    <t>777919914</t>
  </si>
  <si>
    <t>771474112</t>
  </si>
  <si>
    <t>Montáž soklů z dlaždic keramických rovných flexibilní lepidlo v přes 65 do 90 mm</t>
  </si>
  <si>
    <t>554273452</t>
  </si>
  <si>
    <t>7,5</t>
  </si>
  <si>
    <t>59761275</t>
  </si>
  <si>
    <t>sokl-dlažba keramická slinutá hladká do interiéru i exteriéru 330x80mm</t>
  </si>
  <si>
    <t>978113824</t>
  </si>
  <si>
    <t>7,5*3,33</t>
  </si>
  <si>
    <t>24,975*2,475 'Přepočtené koeficientem množství</t>
  </si>
  <si>
    <t>-1404794389</t>
  </si>
  <si>
    <t>-1934139938</t>
  </si>
  <si>
    <t>12*1,1 "Přepočtené koeficientem množství</t>
  </si>
  <si>
    <t>771577114</t>
  </si>
  <si>
    <t>Příplatek k montáži podlah keramických lepených flexibilním lepidlem za spárování tmelem dvousložkovým</t>
  </si>
  <si>
    <t>520756512</t>
  </si>
  <si>
    <t>771591112</t>
  </si>
  <si>
    <t>Izolace pod dlažbu nátěrem nebo stěrkou ve dvou vrstvách</t>
  </si>
  <si>
    <t>239177702</t>
  </si>
  <si>
    <t>771591264</t>
  </si>
  <si>
    <t>Izolace těsnícími pásy mezi podlahou a stěnou</t>
  </si>
  <si>
    <t>-2121027820</t>
  </si>
  <si>
    <t>1888795018</t>
  </si>
  <si>
    <t>998771181</t>
  </si>
  <si>
    <t>Příplatek k přesunu hmot tonážní 771 prováděný bez použití mechanizace</t>
  </si>
  <si>
    <t>325770114</t>
  </si>
  <si>
    <t>776111112</t>
  </si>
  <si>
    <t>Broušení betonového podkladu povlakových podlah</t>
  </si>
  <si>
    <t>-1283619465</t>
  </si>
  <si>
    <t>22,3+12</t>
  </si>
  <si>
    <t>-1831458407</t>
  </si>
  <si>
    <t>2081783007</t>
  </si>
  <si>
    <t>1591332067</t>
  </si>
  <si>
    <t>677953410</t>
  </si>
  <si>
    <t>86</t>
  </si>
  <si>
    <t>1219938000</t>
  </si>
  <si>
    <t>87</t>
  </si>
  <si>
    <t>-1611345251</t>
  </si>
  <si>
    <t>22,3*1,1 'Přepočtené koeficientem množství</t>
  </si>
  <si>
    <t>776411111</t>
  </si>
  <si>
    <t>Montáž obvodových soklíků výšky do 80 mm</t>
  </si>
  <si>
    <t>992684053</t>
  </si>
  <si>
    <t>28411007</t>
  </si>
  <si>
    <t>lišta soklová PVC 15x50mm</t>
  </si>
  <si>
    <t>-1547473567</t>
  </si>
  <si>
    <t>24*1,02 'Přepočtené koeficientem množství</t>
  </si>
  <si>
    <t>-1029485714</t>
  </si>
  <si>
    <t>998776181</t>
  </si>
  <si>
    <t>Příplatek k přesunu hmot tonážní 776 prováděný bez použití mechanizace</t>
  </si>
  <si>
    <t>1234114601</t>
  </si>
  <si>
    <t>1859367353</t>
  </si>
  <si>
    <t>(3+1,5)*2*2</t>
  </si>
  <si>
    <t>-273182486</t>
  </si>
  <si>
    <t>-1840297940</t>
  </si>
  <si>
    <t>781151031</t>
  </si>
  <si>
    <t>Celoplošné vyrovnání podkladu stěrkou tl 3 mm</t>
  </si>
  <si>
    <t>1080640704</t>
  </si>
  <si>
    <t>-1324788775</t>
  </si>
  <si>
    <t>986242910</t>
  </si>
  <si>
    <t>781471810</t>
  </si>
  <si>
    <t>Demontáž obkladů z obkladaček keramických kladených do malty</t>
  </si>
  <si>
    <t>275642915</t>
  </si>
  <si>
    <t>(3+2)*2*1,5</t>
  </si>
  <si>
    <t>-568209150</t>
  </si>
  <si>
    <t>-1228690159</t>
  </si>
  <si>
    <t>16*1,1 "Přepočtené koeficientem množství</t>
  </si>
  <si>
    <t>781477114</t>
  </si>
  <si>
    <t>Příplatek k montáži obkladů vnitřních keramických hladkých za spárování tmelem dvousložkovým</t>
  </si>
  <si>
    <t>-2048250392</t>
  </si>
  <si>
    <t>781493611</t>
  </si>
  <si>
    <t>Montáž vanových plastových dvířek s rámem lepených</t>
  </si>
  <si>
    <t>2085453011</t>
  </si>
  <si>
    <t>56245724</t>
  </si>
  <si>
    <t>dvířka vanová bílá 200x200mm</t>
  </si>
  <si>
    <t>2130589006</t>
  </si>
  <si>
    <t>190887653</t>
  </si>
  <si>
    <t>105</t>
  </si>
  <si>
    <t>-1519667170</t>
  </si>
  <si>
    <t>674959214</t>
  </si>
  <si>
    <t>8*(0,2+0,2+0,25+0,25)*4</t>
  </si>
  <si>
    <t>-2108723315</t>
  </si>
  <si>
    <t>784</t>
  </si>
  <si>
    <t>Dokončovací práce - malby a tapety</t>
  </si>
  <si>
    <t>784111001</t>
  </si>
  <si>
    <t>Oprášení (ometení ) podkladu v místnostech v do 3,80 m</t>
  </si>
  <si>
    <t>-771010198</t>
  </si>
  <si>
    <t>93,5+46,3</t>
  </si>
  <si>
    <t>-152394493</t>
  </si>
  <si>
    <t>93,5</t>
  </si>
  <si>
    <t>952039158</t>
  </si>
  <si>
    <t>-863656237</t>
  </si>
  <si>
    <t>139,8</t>
  </si>
  <si>
    <t>1173188800</t>
  </si>
  <si>
    <t>-317323300</t>
  </si>
  <si>
    <t>-122789992</t>
  </si>
  <si>
    <t>-881989618</t>
  </si>
  <si>
    <t>-865768429</t>
  </si>
  <si>
    <t>1887836488</t>
  </si>
  <si>
    <t>1147520353</t>
  </si>
  <si>
    <t>916484498</t>
  </si>
  <si>
    <t>1765723525</t>
  </si>
  <si>
    <t>952376853</t>
  </si>
  <si>
    <t>2056825350</t>
  </si>
  <si>
    <t>713111111</t>
  </si>
  <si>
    <t>Montáž izolace tepelné vrchem stropů volně kladenými rohožemi, pásy, dílci, deskami</t>
  </si>
  <si>
    <t>-1688052880</t>
  </si>
  <si>
    <t>59590821_R</t>
  </si>
  <si>
    <t>deska minerální vlny tepelně a kročejově izolační tl 30mm</t>
  </si>
  <si>
    <t>-1510373668</t>
  </si>
  <si>
    <t>46,3*1,05 'Přepočtené koeficientem množství</t>
  </si>
  <si>
    <t>1498209162</t>
  </si>
  <si>
    <t>"strop nad 2.NP - 2x 120mm"</t>
  </si>
  <si>
    <t>560409256</t>
  </si>
  <si>
    <t>92,6*1,05 'Přepočtené koeficientem množství</t>
  </si>
  <si>
    <t>928328397</t>
  </si>
  <si>
    <t>-816220544</t>
  </si>
  <si>
    <t>-849444079</t>
  </si>
  <si>
    <t>20*1,05 'Přepočtené koeficientem množství</t>
  </si>
  <si>
    <t>-929820722</t>
  </si>
  <si>
    <t>-2088253734</t>
  </si>
  <si>
    <t>1577543490</t>
  </si>
  <si>
    <t>406146683</t>
  </si>
  <si>
    <t>530983053</t>
  </si>
  <si>
    <t>-1784258303</t>
  </si>
  <si>
    <t>-1159086577</t>
  </si>
  <si>
    <t>-1505580131</t>
  </si>
  <si>
    <t>1685250405</t>
  </si>
  <si>
    <t>1746447127</t>
  </si>
  <si>
    <t>-601999101</t>
  </si>
  <si>
    <t>448949668</t>
  </si>
  <si>
    <t>-259997601</t>
  </si>
  <si>
    <t>-1430594293</t>
  </si>
  <si>
    <t>-285485504</t>
  </si>
  <si>
    <t>165110154</t>
  </si>
  <si>
    <t>-1654432354</t>
  </si>
  <si>
    <t>-1545366427</t>
  </si>
  <si>
    <t>1383498562</t>
  </si>
  <si>
    <t>-1644019427</t>
  </si>
  <si>
    <t>967835881</t>
  </si>
  <si>
    <t>914847081</t>
  </si>
  <si>
    <t>3*1,2 'Přepočtené koeficientem množství</t>
  </si>
  <si>
    <t>435804537</t>
  </si>
  <si>
    <t>1752574199</t>
  </si>
  <si>
    <t>8*1,2 'Přepočtené koeficientem množství</t>
  </si>
  <si>
    <t>154</t>
  </si>
  <si>
    <t>-397230972</t>
  </si>
  <si>
    <t>155</t>
  </si>
  <si>
    <t>-581868087</t>
  </si>
  <si>
    <t>156</t>
  </si>
  <si>
    <t>-1421659430</t>
  </si>
  <si>
    <t>157</t>
  </si>
  <si>
    <t>511576267</t>
  </si>
  <si>
    <t>158</t>
  </si>
  <si>
    <t>-1304689688</t>
  </si>
  <si>
    <t>(3+2,5+3+1,5)*2,6</t>
  </si>
  <si>
    <t>1*-2</t>
  </si>
  <si>
    <t>159</t>
  </si>
  <si>
    <t>796175331</t>
  </si>
  <si>
    <t>161</t>
  </si>
  <si>
    <t>763153421</t>
  </si>
  <si>
    <t>SDK podlaha z dílců DFRIEH2 tl 25 mm</t>
  </si>
  <si>
    <t>938716116</t>
  </si>
  <si>
    <t>162</t>
  </si>
  <si>
    <t>-505662794</t>
  </si>
  <si>
    <t>163</t>
  </si>
  <si>
    <t>-1124384505</t>
  </si>
  <si>
    <t>164</t>
  </si>
  <si>
    <t>-717903572</t>
  </si>
  <si>
    <t>165</t>
  </si>
  <si>
    <t>938663237</t>
  </si>
  <si>
    <t>166</t>
  </si>
  <si>
    <t>999976278</t>
  </si>
  <si>
    <t>167</t>
  </si>
  <si>
    <t>-1440194124</t>
  </si>
  <si>
    <t>168</t>
  </si>
  <si>
    <t>-1793658664</t>
  </si>
  <si>
    <t>06 - ZTI + ÚT (byt 1.NP + 2.NP)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</si>
  <si>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</si>
  <si>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</si>
  <si>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</si>
  <si>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</si>
  <si>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</si>
  <si>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</si>
  <si>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</si>
  <si>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721</t>
  </si>
  <si>
    <t>Zdravotechnika - vnitřní kanalizace</t>
  </si>
  <si>
    <t>721171803</t>
  </si>
  <si>
    <t>Demontáž potrubí z PVC D do 75</t>
  </si>
  <si>
    <t>-474037261</t>
  </si>
  <si>
    <t xml:space="preserve">"byt  ks"</t>
  </si>
  <si>
    <t>721174005</t>
  </si>
  <si>
    <t>Potrubí kanalizační z PP svodné DN 110</t>
  </si>
  <si>
    <t>2020075408</t>
  </si>
  <si>
    <t>"byt 2.NP"</t>
  </si>
  <si>
    <t>721174007</t>
  </si>
  <si>
    <t>Potrubí kanalizační z PP svodné DN 160</t>
  </si>
  <si>
    <t>78223167</t>
  </si>
  <si>
    <t>"ležatá nová"</t>
  </si>
  <si>
    <t>721174026</t>
  </si>
  <si>
    <t>Potrubí kanalizační z PP odpadní DN 125</t>
  </si>
  <si>
    <t>-889494522</t>
  </si>
  <si>
    <t>"byt 1.NP" 6</t>
  </si>
  <si>
    <t>721174042</t>
  </si>
  <si>
    <t>Potrubí kanalizační z PP připojovací DN 40</t>
  </si>
  <si>
    <t>-160793752</t>
  </si>
  <si>
    <t>"byt - 2 ks"</t>
  </si>
  <si>
    <t>721174043</t>
  </si>
  <si>
    <t>Potrubí kanalizační z PP připojovací DN 50</t>
  </si>
  <si>
    <t>-1566773299</t>
  </si>
  <si>
    <t>"byt - 4ks"</t>
  </si>
  <si>
    <t>2*4</t>
  </si>
  <si>
    <t>721174063</t>
  </si>
  <si>
    <t>Potrubí kanalizační z PP větrací DN 110</t>
  </si>
  <si>
    <t>-1070996454</t>
  </si>
  <si>
    <t>"odvětrání stoupaček nad střechu"</t>
  </si>
  <si>
    <t>2*5</t>
  </si>
  <si>
    <t>721226511</t>
  </si>
  <si>
    <t>Zápachová uzávěrka podomítková pro pračku a myčku DN 40</t>
  </si>
  <si>
    <t>874708434</t>
  </si>
  <si>
    <t>721274126</t>
  </si>
  <si>
    <t>Přivzdušňovací ventil vnitřní odpadních potrubí DN 110</t>
  </si>
  <si>
    <t>-1387456193</t>
  </si>
  <si>
    <t>721290111</t>
  </si>
  <si>
    <t>Zkouška těsnosti potrubí kanalizace vodou DN do 125</t>
  </si>
  <si>
    <t>18179134</t>
  </si>
  <si>
    <t>998721102</t>
  </si>
  <si>
    <t>Přesun hmot tonážní pro vnitřní kanalizace v objektech v přes 6 do 12 m</t>
  </si>
  <si>
    <t>815058288</t>
  </si>
  <si>
    <t>722</t>
  </si>
  <si>
    <t>Zdravotechnika - vnitřní vodovod</t>
  </si>
  <si>
    <t>722170801</t>
  </si>
  <si>
    <t>Demontáž rozvodů vody z plastů D do 25</t>
  </si>
  <si>
    <t>-708840190</t>
  </si>
  <si>
    <t>722176112</t>
  </si>
  <si>
    <t>Montáž potrubí plastové spojované svary polyfuzně D přes 16 do 20 mm</t>
  </si>
  <si>
    <t>-1917929085</t>
  </si>
  <si>
    <t>42*2</t>
  </si>
  <si>
    <t>28615100</t>
  </si>
  <si>
    <t>trubka tlaková PPR řada PN 10 20x2,2x4000mm</t>
  </si>
  <si>
    <t>-965066829</t>
  </si>
  <si>
    <t>84*1,03 'Přepočtené koeficientem množství</t>
  </si>
  <si>
    <t>722176114</t>
  </si>
  <si>
    <t>Montáž potrubí plastové spojované svary polyfuzně D přes 22 do 32 mm</t>
  </si>
  <si>
    <t>-1764141830</t>
  </si>
  <si>
    <t>"byt 1.NP"</t>
  </si>
  <si>
    <t>28615105</t>
  </si>
  <si>
    <t>trubka tlaková PPR řada PN 10 25x2,3x4000mm</t>
  </si>
  <si>
    <t>41407382</t>
  </si>
  <si>
    <t>15*1,03 'Přepočtené koeficientem množství</t>
  </si>
  <si>
    <t>722181123</t>
  </si>
  <si>
    <t>Ochrana vodovodního potrubí zvuk tlumícími objímkami DN do 25 mm</t>
  </si>
  <si>
    <t>-2123266023</t>
  </si>
  <si>
    <t>722181221</t>
  </si>
  <si>
    <t>Ochrana vodovodního potrubí přilepenými termoizolačními trubicemi z PE tl přes 6 do 9 mm DN do 22 mm</t>
  </si>
  <si>
    <t>-368154645</t>
  </si>
  <si>
    <t>722181222</t>
  </si>
  <si>
    <t>Ochrana vodovodního potrubí přilepenými termoizolačními trubicemi z PE tl přes 6 do 9 mm DN přes 22 do 45 mm</t>
  </si>
  <si>
    <t>-500944817</t>
  </si>
  <si>
    <t>722190401</t>
  </si>
  <si>
    <t>Vyvedení a upevnění výpustku DN do 25</t>
  </si>
  <si>
    <t>-1224600284</t>
  </si>
  <si>
    <t>722240123</t>
  </si>
  <si>
    <t>Kohout kulový plastový PPR DN 25</t>
  </si>
  <si>
    <t>-201388282</t>
  </si>
  <si>
    <t>722249122</t>
  </si>
  <si>
    <t>Montáž armatury plastové PPR DN 20 ostatní typ</t>
  </si>
  <si>
    <t>-654428125</t>
  </si>
  <si>
    <t>28654336</t>
  </si>
  <si>
    <t>kohout kulový PPR D 20mm</t>
  </si>
  <si>
    <t>-825326502</t>
  </si>
  <si>
    <t>722290215</t>
  </si>
  <si>
    <t>Zkouška těsnosti vodovodního potrubí hrdlového nebo přírubového DN do 100</t>
  </si>
  <si>
    <t>-996976932</t>
  </si>
  <si>
    <t>722290234</t>
  </si>
  <si>
    <t>Proplach a dezinfekce vodovodního potrubí DN do 80</t>
  </si>
  <si>
    <t>-605113392</t>
  </si>
  <si>
    <t>998722102</t>
  </si>
  <si>
    <t>Přesun hmot tonážní pro vnitřní vodovod v objektech v přes 6 do 12 m</t>
  </si>
  <si>
    <t>38162782</t>
  </si>
  <si>
    <t>725</t>
  </si>
  <si>
    <t>Zdravotechnika - zařizovací předměty</t>
  </si>
  <si>
    <t>725110811</t>
  </si>
  <si>
    <t>Demontáž klozetů splachovací s nádrží</t>
  </si>
  <si>
    <t>1589457533</t>
  </si>
  <si>
    <t>725112001</t>
  </si>
  <si>
    <t>Klozet keramický standardní samostatně stojící s hlubokým splachováním odpad vodorovný</t>
  </si>
  <si>
    <t>-2027130221</t>
  </si>
  <si>
    <t>725210821</t>
  </si>
  <si>
    <t>Demontáž umyvadel bez výtokových armatur</t>
  </si>
  <si>
    <t>-498022549</t>
  </si>
  <si>
    <t>725211604</t>
  </si>
  <si>
    <t>Umyvadlo keramické bílé šířky 650 mm bez krytu na sifon připevněné na stěnu šrouby</t>
  </si>
  <si>
    <t>1428846512</t>
  </si>
  <si>
    <t>725220831</t>
  </si>
  <si>
    <t>Demontáž van litinová rohová</t>
  </si>
  <si>
    <t>-373596204</t>
  </si>
  <si>
    <t>725241112</t>
  </si>
  <si>
    <t>Vanička sprchová akrylátová čtvercová 900x900 mm</t>
  </si>
  <si>
    <t>1056526971</t>
  </si>
  <si>
    <t>725244143</t>
  </si>
  <si>
    <t>Dveře sprchové polorámové skleněné tl. 6 mm otvíravé jednokřídlové do niky na vaničku šířky 900 mm</t>
  </si>
  <si>
    <t>-372520461</t>
  </si>
  <si>
    <t>725311121</t>
  </si>
  <si>
    <t>Dřez jednoduchý nerezový se zápachovou uzávěrkou s odkapávací plochou 560x480 mm a miskou</t>
  </si>
  <si>
    <t>1557169692</t>
  </si>
  <si>
    <t>725532124</t>
  </si>
  <si>
    <t>Elektrický ohřívač zásobníkový akumulační závěsný svislý 160 l / 2 kW</t>
  </si>
  <si>
    <t>-589087379</t>
  </si>
  <si>
    <t>725822613</t>
  </si>
  <si>
    <t>Baterie umyvadlová stojánková páková s výpustí</t>
  </si>
  <si>
    <t>1138102527</t>
  </si>
  <si>
    <t>725849411</t>
  </si>
  <si>
    <t>Montáž baterie sprchové nástěnná s nastavitelnou výškou sprchy</t>
  </si>
  <si>
    <t>-2070705055</t>
  </si>
  <si>
    <t>55145594</t>
  </si>
  <si>
    <t>baterie sprchová páková 150mm chrom</t>
  </si>
  <si>
    <t>-1512821507</t>
  </si>
  <si>
    <t>725851315</t>
  </si>
  <si>
    <t>Ventil odpadní dřezový s přepadem G 6/4"</t>
  </si>
  <si>
    <t>883862153</t>
  </si>
  <si>
    <t>998725102</t>
  </si>
  <si>
    <t>Přesun hmot tonážní pro zařizovací předměty v objektech v přes 6 do 12 m</t>
  </si>
  <si>
    <t>-2031015155</t>
  </si>
  <si>
    <t>732</t>
  </si>
  <si>
    <t>Ústřední vytápění - strojovny</t>
  </si>
  <si>
    <t>732294116</t>
  </si>
  <si>
    <t>Elektrická topná jednotka šroubovací 6/4" o výkonu 6,0 kW</t>
  </si>
  <si>
    <t>767725699</t>
  </si>
  <si>
    <t>733</t>
  </si>
  <si>
    <t>Ústřední vytápění - rozvodné potrubí</t>
  </si>
  <si>
    <t>733222303</t>
  </si>
  <si>
    <t>Potrubí měděné polotvrdé spojované lisováním D 18x1 mm</t>
  </si>
  <si>
    <t>-2133665141</t>
  </si>
  <si>
    <t>"byt 42 m"</t>
  </si>
  <si>
    <t>733291101</t>
  </si>
  <si>
    <t>Zkouška těsnosti potrubí měděné D do 35x1,5</t>
  </si>
  <si>
    <t>-1987172292</t>
  </si>
  <si>
    <t>733811221</t>
  </si>
  <si>
    <t>Ochrana potrubí ústředního vytápění termoizolačními trubicemi z PE tl přes 6 do 9 mm DN do 22 mm</t>
  </si>
  <si>
    <t>62061781</t>
  </si>
  <si>
    <t>998733102</t>
  </si>
  <si>
    <t>Přesun hmot tonážní pro rozvody potrubí v objektech v přes 6 do 12 m</t>
  </si>
  <si>
    <t>883514879</t>
  </si>
  <si>
    <t>734</t>
  </si>
  <si>
    <t>Ústřední vytápění - armatury</t>
  </si>
  <si>
    <t>734209113</t>
  </si>
  <si>
    <t>Montáž armatury závitové s dvěma závity G 1/2</t>
  </si>
  <si>
    <t>1683174991</t>
  </si>
  <si>
    <t>55121215</t>
  </si>
  <si>
    <t>ventil termostatický rohový s ruční hlavou 1/2"</t>
  </si>
  <si>
    <t>-1882607419</t>
  </si>
  <si>
    <t>734211115</t>
  </si>
  <si>
    <t>Ventil závitový odvzdušňovací G 1/2 PN 10 do 120°C otopných těles</t>
  </si>
  <si>
    <t>-327501821</t>
  </si>
  <si>
    <t>735</t>
  </si>
  <si>
    <t>Ústřední vytápění - otopná tělesa</t>
  </si>
  <si>
    <t>735121810</t>
  </si>
  <si>
    <t>Demontáž otopného tělesa ocelového článkového</t>
  </si>
  <si>
    <t>-472646102</t>
  </si>
  <si>
    <t>735151356</t>
  </si>
  <si>
    <t>Otopné těleso panelové dvoudeskové bez přídavné přestupní plochy výška/délka 500/900 mm výkon 754 W</t>
  </si>
  <si>
    <t>-2102031030</t>
  </si>
  <si>
    <t>735164512</t>
  </si>
  <si>
    <t>Montáž otopného tělesa trubkového na stěnu v tělesa přes 1500 mm</t>
  </si>
  <si>
    <t>-346737541</t>
  </si>
  <si>
    <t>54153072</t>
  </si>
  <si>
    <t>těleso trubkové přímotopné elektrické 1810x600mm 700W</t>
  </si>
  <si>
    <t>-1634011303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</si>
</sst>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0010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J. Fučíka č.p. 155 - Kompletní rekonstrukce dvou bytových jednotek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15. 3. 2023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Mimoň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Byt 1.NP - garsonka'!J30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'01 - Byt 1.NP - garsonka'!P141</f>
        <v>0</v>
      </c>
      <c r="AV95" s="128">
        <f>'01 - Byt 1.NP - garsonka'!J33</f>
        <v>0</v>
      </c>
      <c r="AW95" s="128">
        <f>'01 - Byt 1.NP - garsonka'!J34</f>
        <v>0</v>
      </c>
      <c r="AX95" s="128">
        <f>'01 - Byt 1.NP - garsonka'!J35</f>
        <v>0</v>
      </c>
      <c r="AY95" s="128">
        <f>'01 - Byt 1.NP - garsonka'!J36</f>
        <v>0</v>
      </c>
      <c r="AZ95" s="128">
        <f>'01 - Byt 1.NP - garsonka'!F33</f>
        <v>0</v>
      </c>
      <c r="BA95" s="128">
        <f>'01 - Byt 1.NP - garsonka'!F34</f>
        <v>0</v>
      </c>
      <c r="BB95" s="128">
        <f>'01 - Byt 1.NP - garsonka'!F35</f>
        <v>0</v>
      </c>
      <c r="BC95" s="128">
        <f>'01 - Byt 1.NP - garsonka'!F36</f>
        <v>0</v>
      </c>
      <c r="BD95" s="130">
        <f>'01 - Byt 1.NP - garsonka'!F37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82</v>
      </c>
    </row>
    <row r="96" s="7" customFormat="1" ht="16.5" customHeight="1">
      <c r="A96" s="119" t="s">
        <v>78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Byt 2.NP garsonka'!J30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27">
        <v>0</v>
      </c>
      <c r="AT96" s="128">
        <f>ROUND(SUM(AV96:AW96),2)</f>
        <v>0</v>
      </c>
      <c r="AU96" s="129">
        <f>'02 - Byt 2.NP garsonka'!P141</f>
        <v>0</v>
      </c>
      <c r="AV96" s="128">
        <f>'02 - Byt 2.NP garsonka'!J33</f>
        <v>0</v>
      </c>
      <c r="AW96" s="128">
        <f>'02 - Byt 2.NP garsonka'!J34</f>
        <v>0</v>
      </c>
      <c r="AX96" s="128">
        <f>'02 - Byt 2.NP garsonka'!J35</f>
        <v>0</v>
      </c>
      <c r="AY96" s="128">
        <f>'02 - Byt 2.NP garsonka'!J36</f>
        <v>0</v>
      </c>
      <c r="AZ96" s="128">
        <f>'02 - Byt 2.NP garsonka'!F33</f>
        <v>0</v>
      </c>
      <c r="BA96" s="128">
        <f>'02 - Byt 2.NP garsonka'!F34</f>
        <v>0</v>
      </c>
      <c r="BB96" s="128">
        <f>'02 - Byt 2.NP garsonka'!F35</f>
        <v>0</v>
      </c>
      <c r="BC96" s="128">
        <f>'02 - Byt 2.NP garsonka'!F36</f>
        <v>0</v>
      </c>
      <c r="BD96" s="130">
        <f>'02 - Byt 2.NP garsonka'!F37</f>
        <v>0</v>
      </c>
      <c r="BE96" s="7"/>
      <c r="BT96" s="131" t="s">
        <v>82</v>
      </c>
      <c r="BV96" s="131" t="s">
        <v>76</v>
      </c>
      <c r="BW96" s="131" t="s">
        <v>86</v>
      </c>
      <c r="BX96" s="131" t="s">
        <v>5</v>
      </c>
      <c r="CL96" s="131" t="s">
        <v>1</v>
      </c>
      <c r="CM96" s="131" t="s">
        <v>82</v>
      </c>
    </row>
    <row r="97" s="7" customFormat="1" ht="16.5" customHeight="1">
      <c r="A97" s="119" t="s">
        <v>78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'06 - ZTI + ÚT (byt 1.NP +...'!J30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81</v>
      </c>
      <c r="AR97" s="126"/>
      <c r="AS97" s="132">
        <v>0</v>
      </c>
      <c r="AT97" s="133">
        <f>ROUND(SUM(AV97:AW97),2)</f>
        <v>0</v>
      </c>
      <c r="AU97" s="134">
        <f>'06 - ZTI + ÚT (byt 1.NP +...'!P124</f>
        <v>0</v>
      </c>
      <c r="AV97" s="133">
        <f>'06 - ZTI + ÚT (byt 1.NP +...'!J33</f>
        <v>0</v>
      </c>
      <c r="AW97" s="133">
        <f>'06 - ZTI + ÚT (byt 1.NP +...'!J34</f>
        <v>0</v>
      </c>
      <c r="AX97" s="133">
        <f>'06 - ZTI + ÚT (byt 1.NP +...'!J35</f>
        <v>0</v>
      </c>
      <c r="AY97" s="133">
        <f>'06 - ZTI + ÚT (byt 1.NP +...'!J36</f>
        <v>0</v>
      </c>
      <c r="AZ97" s="133">
        <f>'06 - ZTI + ÚT (byt 1.NP +...'!F33</f>
        <v>0</v>
      </c>
      <c r="BA97" s="133">
        <f>'06 - ZTI + ÚT (byt 1.NP +...'!F34</f>
        <v>0</v>
      </c>
      <c r="BB97" s="133">
        <f>'06 - ZTI + ÚT (byt 1.NP +...'!F35</f>
        <v>0</v>
      </c>
      <c r="BC97" s="133">
        <f>'06 - ZTI + ÚT (byt 1.NP +...'!F36</f>
        <v>0</v>
      </c>
      <c r="BD97" s="135">
        <f>'06 - ZTI + ÚT (byt 1.NP +...'!F37</f>
        <v>0</v>
      </c>
      <c r="BE97" s="7"/>
      <c r="BT97" s="131" t="s">
        <v>82</v>
      </c>
      <c r="BV97" s="131" t="s">
        <v>76</v>
      </c>
      <c r="BW97" s="131" t="s">
        <v>89</v>
      </c>
      <c r="BX97" s="131" t="s">
        <v>5</v>
      </c>
      <c r="CL97" s="131" t="s">
        <v>1</v>
      </c>
      <c r="CM97" s="131" t="s">
        <v>82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xhbzrcBtOFPRKqnzhx+XCH86R8rI68dBsA5395XOuvz+Dm9emf2ewseM+kIVW0jAr32awlbFZSL48swGY/5RMg==" hashValue="lamlRTH4dKoBTFEOmSpr1PKfNMBqxmdJ5gh+3G8VZqLfZMBYkm3DcNZYKBxq6vyTgYBRa2Tbu5saRMeTHM2Inw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Byt 1.NP - garsonka'!C2" display="/"/>
    <hyperlink ref="A96" location="'02 - Byt 2.NP garsonka'!C2" display="/"/>
    <hyperlink ref="A97" location="'06 - ZTI + ÚT (byt 1.NP +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82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J. Fučíka č.p. 155 - Kompletní rekonstrukce dvou bytových jednotek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15. 3. 2023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ROUND(J141,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ROUND((SUM(BE141:BE437)),  2)</f>
        <v>0</v>
      </c>
      <c r="G33" s="38"/>
      <c r="H33" s="38"/>
      <c r="I33" s="155">
        <v>0.20999999999999999</v>
      </c>
      <c r="J33" s="154">
        <f>ROUND(((SUM(BE141:BE437))*I33),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ROUND((SUM(BF141:BF437)),  2)</f>
        <v>0</v>
      </c>
      <c r="G34" s="38"/>
      <c r="H34" s="38"/>
      <c r="I34" s="155">
        <v>0.14999999999999999</v>
      </c>
      <c r="J34" s="154">
        <f>ROUND(((SUM(BF141:BF437))*I34),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ROUND((SUM(BG141:BG437)),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ROUND((SUM(BH141:BH437)),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ROUND((SUM(BI141:BI437)),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J. Fučíka č.p. 155 - Kompletní rekonstrukce dvou bytových jednotek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Byt 1.NP - garsonka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15. 3. 2023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J141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J142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J143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J160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J219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J264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J266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104</v>
      </c>
      <c r="E103" s="188"/>
      <c r="F103" s="188"/>
      <c r="G103" s="188"/>
      <c r="H103" s="188"/>
      <c r="I103" s="188"/>
      <c r="J103" s="189">
        <f>J268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105</v>
      </c>
      <c r="E104" s="182"/>
      <c r="F104" s="182"/>
      <c r="G104" s="182"/>
      <c r="H104" s="182"/>
      <c r="I104" s="182"/>
      <c r="J104" s="183">
        <f>J283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106</v>
      </c>
      <c r="E105" s="182"/>
      <c r="F105" s="182"/>
      <c r="G105" s="182"/>
      <c r="H105" s="182"/>
      <c r="I105" s="182"/>
      <c r="J105" s="183">
        <f>J295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107</v>
      </c>
      <c r="E106" s="188"/>
      <c r="F106" s="188"/>
      <c r="G106" s="188"/>
      <c r="H106" s="188"/>
      <c r="I106" s="188"/>
      <c r="J106" s="189">
        <f>J296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108</v>
      </c>
      <c r="E107" s="188"/>
      <c r="F107" s="188"/>
      <c r="G107" s="188"/>
      <c r="H107" s="188"/>
      <c r="I107" s="188"/>
      <c r="J107" s="189">
        <f>J311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109</v>
      </c>
      <c r="E108" s="188"/>
      <c r="F108" s="188"/>
      <c r="G108" s="188"/>
      <c r="H108" s="188"/>
      <c r="I108" s="188"/>
      <c r="J108" s="189">
        <f>J321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110</v>
      </c>
      <c r="E109" s="188"/>
      <c r="F109" s="188"/>
      <c r="G109" s="188"/>
      <c r="H109" s="188"/>
      <c r="I109" s="188"/>
      <c r="J109" s="189">
        <f>J341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111</v>
      </c>
      <c r="E110" s="188"/>
      <c r="F110" s="188"/>
      <c r="G110" s="188"/>
      <c r="H110" s="188"/>
      <c r="I110" s="188"/>
      <c r="J110" s="189">
        <f>J356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112</v>
      </c>
      <c r="E111" s="188"/>
      <c r="F111" s="188"/>
      <c r="G111" s="188"/>
      <c r="H111" s="188"/>
      <c r="I111" s="188"/>
      <c r="J111" s="189">
        <f>J366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113</v>
      </c>
      <c r="E112" s="188"/>
      <c r="F112" s="188"/>
      <c r="G112" s="188"/>
      <c r="H112" s="188"/>
      <c r="I112" s="188"/>
      <c r="J112" s="189">
        <f>J376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114</v>
      </c>
      <c r="E113" s="188"/>
      <c r="F113" s="188"/>
      <c r="G113" s="188"/>
      <c r="H113" s="188"/>
      <c r="I113" s="188"/>
      <c r="J113" s="189">
        <f>J386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115</v>
      </c>
      <c r="E114" s="188"/>
      <c r="F114" s="188"/>
      <c r="G114" s="188"/>
      <c r="H114" s="188"/>
      <c r="I114" s="188"/>
      <c r="J114" s="189">
        <f>J401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116</v>
      </c>
      <c r="E115" s="188"/>
      <c r="F115" s="188"/>
      <c r="G115" s="188"/>
      <c r="H115" s="188"/>
      <c r="I115" s="188"/>
      <c r="J115" s="189">
        <f>J417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9"/>
      <c r="C116" s="180"/>
      <c r="D116" s="181" t="s">
        <v>117</v>
      </c>
      <c r="E116" s="182"/>
      <c r="F116" s="182"/>
      <c r="G116" s="182"/>
      <c r="H116" s="182"/>
      <c r="I116" s="182"/>
      <c r="J116" s="183">
        <f>J427</f>
        <v>0</v>
      </c>
      <c r="K116" s="180"/>
      <c r="L116" s="18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85"/>
      <c r="C117" s="186"/>
      <c r="D117" s="187" t="s">
        <v>118</v>
      </c>
      <c r="E117" s="188"/>
      <c r="F117" s="188"/>
      <c r="G117" s="188"/>
      <c r="H117" s="188"/>
      <c r="I117" s="188"/>
      <c r="J117" s="189">
        <f>J428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79"/>
      <c r="C118" s="180"/>
      <c r="D118" s="181" t="s">
        <v>119</v>
      </c>
      <c r="E118" s="182"/>
      <c r="F118" s="182"/>
      <c r="G118" s="182"/>
      <c r="H118" s="182"/>
      <c r="I118" s="182"/>
      <c r="J118" s="183">
        <f>J431</f>
        <v>0</v>
      </c>
      <c r="K118" s="180"/>
      <c r="L118" s="184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79"/>
      <c r="C119" s="180"/>
      <c r="D119" s="181" t="s">
        <v>120</v>
      </c>
      <c r="E119" s="182"/>
      <c r="F119" s="182"/>
      <c r="G119" s="182"/>
      <c r="H119" s="182"/>
      <c r="I119" s="182"/>
      <c r="J119" s="183">
        <f>J433</f>
        <v>0</v>
      </c>
      <c r="K119" s="180"/>
      <c r="L119" s="18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85"/>
      <c r="C120" s="186"/>
      <c r="D120" s="187" t="s">
        <v>121</v>
      </c>
      <c r="E120" s="188"/>
      <c r="F120" s="188"/>
      <c r="G120" s="188"/>
      <c r="H120" s="188"/>
      <c r="I120" s="188"/>
      <c r="J120" s="189">
        <f>J434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122</v>
      </c>
      <c r="E121" s="188"/>
      <c r="F121" s="188"/>
      <c r="G121" s="188"/>
      <c r="H121" s="188"/>
      <c r="I121" s="188"/>
      <c r="J121" s="189">
        <f>J436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123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6.25" customHeight="1">
      <c r="A131" s="38"/>
      <c r="B131" s="39"/>
      <c r="C131" s="40"/>
      <c r="D131" s="40"/>
      <c r="E131" s="174" t="str">
        <f>E7</f>
        <v>J. Fučíka č.p. 155 - Kompletní rekonstrukce dvou bytových jednotek</v>
      </c>
      <c r="F131" s="32"/>
      <c r="G131" s="32"/>
      <c r="H131" s="32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91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76" t="str">
        <f>E9</f>
        <v>01 - Byt 1.NP - garsonka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F12</f>
        <v xml:space="preserve"> </v>
      </c>
      <c r="G135" s="40"/>
      <c r="H135" s="40"/>
      <c r="I135" s="32" t="s">
        <v>22</v>
      </c>
      <c r="J135" s="79" t="str">
        <f>IF(J12="","",J12)</f>
        <v>15. 3. 2023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E15</f>
        <v xml:space="preserve"> </v>
      </c>
      <c r="G137" s="40"/>
      <c r="H137" s="40"/>
      <c r="I137" s="32" t="s">
        <v>30</v>
      </c>
      <c r="J137" s="36" t="str">
        <f>E21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28</v>
      </c>
      <c r="D138" s="40"/>
      <c r="E138" s="40"/>
      <c r="F138" s="27" t="str">
        <f>IF(E18="","",E18)</f>
        <v>Vyplň údaj</v>
      </c>
      <c r="G138" s="40"/>
      <c r="H138" s="40"/>
      <c r="I138" s="32" t="s">
        <v>32</v>
      </c>
      <c r="J138" s="36" t="str">
        <f>E24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191"/>
      <c r="B140" s="192"/>
      <c r="C140" s="193" t="s">
        <v>124</v>
      </c>
      <c r="D140" s="194" t="s">
        <v>59</v>
      </c>
      <c r="E140" s="194" t="s">
        <v>55</v>
      </c>
      <c r="F140" s="194" t="s">
        <v>56</v>
      </c>
      <c r="G140" s="194" t="s">
        <v>125</v>
      </c>
      <c r="H140" s="194" t="s">
        <v>126</v>
      </c>
      <c r="I140" s="194" t="s">
        <v>127</v>
      </c>
      <c r="J140" s="194" t="s">
        <v>95</v>
      </c>
      <c r="K140" s="195" t="s">
        <v>128</v>
      </c>
      <c r="L140" s="196"/>
      <c r="M140" s="100" t="s">
        <v>1</v>
      </c>
      <c r="N140" s="101" t="s">
        <v>38</v>
      </c>
      <c r="O140" s="101" t="s">
        <v>129</v>
      </c>
      <c r="P140" s="101" t="s">
        <v>130</v>
      </c>
      <c r="Q140" s="101" t="s">
        <v>131</v>
      </c>
      <c r="R140" s="101" t="s">
        <v>132</v>
      </c>
      <c r="S140" s="101" t="s">
        <v>133</v>
      </c>
      <c r="T140" s="102" t="s">
        <v>134</v>
      </c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</row>
    <row r="141" s="2" customFormat="1" ht="22.8" customHeight="1">
      <c r="A141" s="38"/>
      <c r="B141" s="39"/>
      <c r="C141" s="107" t="s">
        <v>135</v>
      </c>
      <c r="D141" s="40"/>
      <c r="E141" s="40"/>
      <c r="F141" s="40"/>
      <c r="G141" s="40"/>
      <c r="H141" s="40"/>
      <c r="I141" s="40"/>
      <c r="J141" s="197">
        <f>BK141</f>
        <v>0</v>
      </c>
      <c r="K141" s="40"/>
      <c r="L141" s="44"/>
      <c r="M141" s="103"/>
      <c r="N141" s="198"/>
      <c r="O141" s="104"/>
      <c r="P141" s="199">
        <f>P142+P283+P295+P427+P431+P433</f>
        <v>0</v>
      </c>
      <c r="Q141" s="104"/>
      <c r="R141" s="199">
        <f>R142+R283+R295+R427+R431+R433</f>
        <v>26.503706179999995</v>
      </c>
      <c r="S141" s="104"/>
      <c r="T141" s="200">
        <f>T142+T283+T295+T427+T431+T433</f>
        <v>51.409321999999996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73</v>
      </c>
      <c r="AU141" s="17" t="s">
        <v>97</v>
      </c>
      <c r="BK141" s="201">
        <f>BK142+BK283+BK295+BK427+BK431+BK433</f>
        <v>0</v>
      </c>
    </row>
    <row r="142" s="12" customFormat="1" ht="25.92" customHeight="1">
      <c r="A142" s="12"/>
      <c r="B142" s="202"/>
      <c r="C142" s="203"/>
      <c r="D142" s="204" t="s">
        <v>73</v>
      </c>
      <c r="E142" s="205" t="s">
        <v>136</v>
      </c>
      <c r="F142" s="205" t="s">
        <v>137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P143+P160+P219+P264+P266+P268</f>
        <v>0</v>
      </c>
      <c r="Q142" s="210"/>
      <c r="R142" s="211">
        <f>R143+R160+R219+R264+R266+R268</f>
        <v>23.969570639999997</v>
      </c>
      <c r="S142" s="210"/>
      <c r="T142" s="212">
        <f>T143+T160+T219+T264+T266+T268</f>
        <v>51.284959999999998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82</v>
      </c>
      <c r="AT142" s="214" t="s">
        <v>73</v>
      </c>
      <c r="AU142" s="214" t="s">
        <v>74</v>
      </c>
      <c r="AY142" s="213" t="s">
        <v>138</v>
      </c>
      <c r="BK142" s="215">
        <f>BK143+BK160+BK219+BK264+BK266+BK268</f>
        <v>0</v>
      </c>
    </row>
    <row r="143" s="12" customFormat="1" ht="22.8" customHeight="1">
      <c r="A143" s="12"/>
      <c r="B143" s="202"/>
      <c r="C143" s="203"/>
      <c r="D143" s="204" t="s">
        <v>73</v>
      </c>
      <c r="E143" s="216" t="s">
        <v>139</v>
      </c>
      <c r="F143" s="216" t="s">
        <v>140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SUM(P144:P159)</f>
        <v>0</v>
      </c>
      <c r="Q143" s="210"/>
      <c r="R143" s="211">
        <f>SUM(R144:R159)</f>
        <v>4.1136854899999999</v>
      </c>
      <c r="S143" s="210"/>
      <c r="T143" s="212">
        <f>SUM(T144:T159)</f>
        <v>0.00016000000000000001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82</v>
      </c>
      <c r="AT143" s="214" t="s">
        <v>73</v>
      </c>
      <c r="AU143" s="214" t="s">
        <v>82</v>
      </c>
      <c r="AY143" s="213" t="s">
        <v>138</v>
      </c>
      <c r="BK143" s="215">
        <f>SUM(BK144:BK159)</f>
        <v>0</v>
      </c>
    </row>
    <row r="144" s="2" customFormat="1" ht="37.8" customHeight="1">
      <c r="A144" s="38"/>
      <c r="B144" s="39"/>
      <c r="C144" s="218" t="s">
        <v>82</v>
      </c>
      <c r="D144" s="218" t="s">
        <v>141</v>
      </c>
      <c r="E144" s="219" t="s">
        <v>142</v>
      </c>
      <c r="F144" s="220" t="s">
        <v>143</v>
      </c>
      <c r="G144" s="221" t="s">
        <v>144</v>
      </c>
      <c r="H144" s="222">
        <v>12</v>
      </c>
      <c r="I144" s="223"/>
      <c r="J144" s="224">
        <f>ROUND(I144*H144,2)</f>
        <v>0</v>
      </c>
      <c r="K144" s="220" t="s">
        <v>145</v>
      </c>
      <c r="L144" s="44"/>
      <c r="M144" s="225" t="s">
        <v>1</v>
      </c>
      <c r="N144" s="226" t="s">
        <v>40</v>
      </c>
      <c r="O144" s="91"/>
      <c r="P144" s="227">
        <f>O144*H144</f>
        <v>0</v>
      </c>
      <c r="Q144" s="227">
        <v>0.073669999999999999</v>
      </c>
      <c r="R144" s="227">
        <f>Q144*H144</f>
        <v>0.88403999999999994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146</v>
      </c>
      <c r="AT144" s="229" t="s">
        <v>141</v>
      </c>
      <c r="AU144" s="229" t="s">
        <v>147</v>
      </c>
      <c r="AY144" s="17" t="s">
        <v>138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147</v>
      </c>
      <c r="BK144" s="230">
        <f>ROUND(I144*H144,2)</f>
        <v>0</v>
      </c>
      <c r="BL144" s="17" t="s">
        <v>146</v>
      </c>
      <c r="BM144" s="229" t="s">
        <v>148</v>
      </c>
    </row>
    <row r="145" s="13" customFormat="1">
      <c r="A145" s="13"/>
      <c r="B145" s="231"/>
      <c r="C145" s="232"/>
      <c r="D145" s="233" t="s">
        <v>149</v>
      </c>
      <c r="E145" s="234" t="s">
        <v>1</v>
      </c>
      <c r="F145" s="235" t="s">
        <v>150</v>
      </c>
      <c r="G145" s="232"/>
      <c r="H145" s="234" t="s">
        <v>1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149</v>
      </c>
      <c r="AU145" s="241" t="s">
        <v>147</v>
      </c>
      <c r="AV145" s="13" t="s">
        <v>82</v>
      </c>
      <c r="AW145" s="13" t="s">
        <v>31</v>
      </c>
      <c r="AX145" s="13" t="s">
        <v>74</v>
      </c>
      <c r="AY145" s="241" t="s">
        <v>138</v>
      </c>
    </row>
    <row r="146" s="14" customFormat="1">
      <c r="A146" s="14"/>
      <c r="B146" s="242"/>
      <c r="C146" s="243"/>
      <c r="D146" s="233" t="s">
        <v>149</v>
      </c>
      <c r="E146" s="244" t="s">
        <v>1</v>
      </c>
      <c r="F146" s="245" t="s">
        <v>151</v>
      </c>
      <c r="G146" s="243"/>
      <c r="H146" s="246">
        <v>12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149</v>
      </c>
      <c r="AU146" s="252" t="s">
        <v>147</v>
      </c>
      <c r="AV146" s="14" t="s">
        <v>147</v>
      </c>
      <c r="AW146" s="14" t="s">
        <v>31</v>
      </c>
      <c r="AX146" s="14" t="s">
        <v>82</v>
      </c>
      <c r="AY146" s="252" t="s">
        <v>138</v>
      </c>
    </row>
    <row r="147" s="2" customFormat="1" ht="24.15" customHeight="1">
      <c r="A147" s="38"/>
      <c r="B147" s="39"/>
      <c r="C147" s="218" t="s">
        <v>147</v>
      </c>
      <c r="D147" s="218" t="s">
        <v>141</v>
      </c>
      <c r="E147" s="219" t="s">
        <v>152</v>
      </c>
      <c r="F147" s="220" t="s">
        <v>153</v>
      </c>
      <c r="G147" s="221" t="s">
        <v>154</v>
      </c>
      <c r="H147" s="222">
        <v>1.452</v>
      </c>
      <c r="I147" s="223"/>
      <c r="J147" s="224">
        <f>ROUND(I147*H147,2)</f>
        <v>0</v>
      </c>
      <c r="K147" s="220" t="s">
        <v>145</v>
      </c>
      <c r="L147" s="44"/>
      <c r="M147" s="225" t="s">
        <v>1</v>
      </c>
      <c r="N147" s="226" t="s">
        <v>40</v>
      </c>
      <c r="O147" s="91"/>
      <c r="P147" s="227">
        <f>O147*H147</f>
        <v>0</v>
      </c>
      <c r="Q147" s="227">
        <v>1.8775</v>
      </c>
      <c r="R147" s="227">
        <f>Q147*H147</f>
        <v>2.7261299999999999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146</v>
      </c>
      <c r="AT147" s="229" t="s">
        <v>141</v>
      </c>
      <c r="AU147" s="229" t="s">
        <v>147</v>
      </c>
      <c r="AY147" s="17" t="s">
        <v>138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147</v>
      </c>
      <c r="BK147" s="230">
        <f>ROUND(I147*H147,2)</f>
        <v>0</v>
      </c>
      <c r="BL147" s="17" t="s">
        <v>146</v>
      </c>
      <c r="BM147" s="229" t="s">
        <v>155</v>
      </c>
    </row>
    <row r="148" s="13" customFormat="1">
      <c r="A148" s="13"/>
      <c r="B148" s="231"/>
      <c r="C148" s="232"/>
      <c r="D148" s="233" t="s">
        <v>149</v>
      </c>
      <c r="E148" s="234" t="s">
        <v>1</v>
      </c>
      <c r="F148" s="235" t="s">
        <v>156</v>
      </c>
      <c r="G148" s="232"/>
      <c r="H148" s="234" t="s">
        <v>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149</v>
      </c>
      <c r="AU148" s="241" t="s">
        <v>147</v>
      </c>
      <c r="AV148" s="13" t="s">
        <v>82</v>
      </c>
      <c r="AW148" s="13" t="s">
        <v>31</v>
      </c>
      <c r="AX148" s="13" t="s">
        <v>74</v>
      </c>
      <c r="AY148" s="241" t="s">
        <v>138</v>
      </c>
    </row>
    <row r="149" s="14" customFormat="1">
      <c r="A149" s="14"/>
      <c r="B149" s="242"/>
      <c r="C149" s="243"/>
      <c r="D149" s="233" t="s">
        <v>149</v>
      </c>
      <c r="E149" s="244" t="s">
        <v>1</v>
      </c>
      <c r="F149" s="245" t="s">
        <v>157</v>
      </c>
      <c r="G149" s="243"/>
      <c r="H149" s="246">
        <v>1.452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149</v>
      </c>
      <c r="AU149" s="252" t="s">
        <v>147</v>
      </c>
      <c r="AV149" s="14" t="s">
        <v>147</v>
      </c>
      <c r="AW149" s="14" t="s">
        <v>31</v>
      </c>
      <c r="AX149" s="14" t="s">
        <v>82</v>
      </c>
      <c r="AY149" s="252" t="s">
        <v>138</v>
      </c>
    </row>
    <row r="150" s="2" customFormat="1" ht="37.8" customHeight="1">
      <c r="A150" s="38"/>
      <c r="B150" s="39"/>
      <c r="C150" s="218" t="s">
        <v>139</v>
      </c>
      <c r="D150" s="218" t="s">
        <v>141</v>
      </c>
      <c r="E150" s="219" t="s">
        <v>158</v>
      </c>
      <c r="F150" s="220" t="s">
        <v>159</v>
      </c>
      <c r="G150" s="221" t="s">
        <v>160</v>
      </c>
      <c r="H150" s="222">
        <v>0.161</v>
      </c>
      <c r="I150" s="223"/>
      <c r="J150" s="224">
        <f>ROUND(I150*H150,2)</f>
        <v>0</v>
      </c>
      <c r="K150" s="220" t="s">
        <v>145</v>
      </c>
      <c r="L150" s="44"/>
      <c r="M150" s="225" t="s">
        <v>1</v>
      </c>
      <c r="N150" s="226" t="s">
        <v>40</v>
      </c>
      <c r="O150" s="91"/>
      <c r="P150" s="227">
        <f>O150*H150</f>
        <v>0</v>
      </c>
      <c r="Q150" s="227">
        <v>0.017090000000000001</v>
      </c>
      <c r="R150" s="227">
        <f>Q150*H150</f>
        <v>0.0027514900000000001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146</v>
      </c>
      <c r="AT150" s="229" t="s">
        <v>141</v>
      </c>
      <c r="AU150" s="229" t="s">
        <v>147</v>
      </c>
      <c r="AY150" s="17" t="s">
        <v>138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147</v>
      </c>
      <c r="BK150" s="230">
        <f>ROUND(I150*H150,2)</f>
        <v>0</v>
      </c>
      <c r="BL150" s="17" t="s">
        <v>146</v>
      </c>
      <c r="BM150" s="229" t="s">
        <v>161</v>
      </c>
    </row>
    <row r="151" s="14" customFormat="1">
      <c r="A151" s="14"/>
      <c r="B151" s="242"/>
      <c r="C151" s="243"/>
      <c r="D151" s="233" t="s">
        <v>149</v>
      </c>
      <c r="E151" s="244" t="s">
        <v>1</v>
      </c>
      <c r="F151" s="245" t="s">
        <v>162</v>
      </c>
      <c r="G151" s="243"/>
      <c r="H151" s="246">
        <v>0.161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149</v>
      </c>
      <c r="AU151" s="252" t="s">
        <v>147</v>
      </c>
      <c r="AV151" s="14" t="s">
        <v>147</v>
      </c>
      <c r="AW151" s="14" t="s">
        <v>31</v>
      </c>
      <c r="AX151" s="14" t="s">
        <v>82</v>
      </c>
      <c r="AY151" s="252" t="s">
        <v>138</v>
      </c>
    </row>
    <row r="152" s="2" customFormat="1" ht="24.15" customHeight="1">
      <c r="A152" s="38"/>
      <c r="B152" s="39"/>
      <c r="C152" s="253" t="s">
        <v>146</v>
      </c>
      <c r="D152" s="253" t="s">
        <v>163</v>
      </c>
      <c r="E152" s="254" t="s">
        <v>164</v>
      </c>
      <c r="F152" s="255" t="s">
        <v>165</v>
      </c>
      <c r="G152" s="256" t="s">
        <v>160</v>
      </c>
      <c r="H152" s="257">
        <v>0.161</v>
      </c>
      <c r="I152" s="258"/>
      <c r="J152" s="259">
        <f>ROUND(I152*H152,2)</f>
        <v>0</v>
      </c>
      <c r="K152" s="255" t="s">
        <v>145</v>
      </c>
      <c r="L152" s="260"/>
      <c r="M152" s="261" t="s">
        <v>1</v>
      </c>
      <c r="N152" s="262" t="s">
        <v>40</v>
      </c>
      <c r="O152" s="91"/>
      <c r="P152" s="227">
        <f>O152*H152</f>
        <v>0</v>
      </c>
      <c r="Q152" s="227">
        <v>1</v>
      </c>
      <c r="R152" s="227">
        <f>Q152*H152</f>
        <v>0.161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166</v>
      </c>
      <c r="AT152" s="229" t="s">
        <v>163</v>
      </c>
      <c r="AU152" s="229" t="s">
        <v>147</v>
      </c>
      <c r="AY152" s="17" t="s">
        <v>138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147</v>
      </c>
      <c r="BK152" s="230">
        <f>ROUND(I152*H152,2)</f>
        <v>0</v>
      </c>
      <c r="BL152" s="17" t="s">
        <v>146</v>
      </c>
      <c r="BM152" s="229" t="s">
        <v>167</v>
      </c>
    </row>
    <row r="153" s="2" customFormat="1">
      <c r="A153" s="38"/>
      <c r="B153" s="39"/>
      <c r="C153" s="40"/>
      <c r="D153" s="233" t="s">
        <v>168</v>
      </c>
      <c r="E153" s="40"/>
      <c r="F153" s="263" t="s">
        <v>169</v>
      </c>
      <c r="G153" s="40"/>
      <c r="H153" s="40"/>
      <c r="I153" s="264"/>
      <c r="J153" s="40"/>
      <c r="K153" s="40"/>
      <c r="L153" s="44"/>
      <c r="M153" s="265"/>
      <c r="N153" s="26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168</v>
      </c>
      <c r="AU153" s="17" t="s">
        <v>147</v>
      </c>
    </row>
    <row r="154" s="2" customFormat="1" ht="24.15" customHeight="1">
      <c r="A154" s="38"/>
      <c r="B154" s="39"/>
      <c r="C154" s="218" t="s">
        <v>170</v>
      </c>
      <c r="D154" s="218" t="s">
        <v>141</v>
      </c>
      <c r="E154" s="219" t="s">
        <v>171</v>
      </c>
      <c r="F154" s="220" t="s">
        <v>172</v>
      </c>
      <c r="G154" s="221" t="s">
        <v>173</v>
      </c>
      <c r="H154" s="222">
        <v>16</v>
      </c>
      <c r="I154" s="223"/>
      <c r="J154" s="224">
        <f>ROUND(I154*H154,2)</f>
        <v>0</v>
      </c>
      <c r="K154" s="220" t="s">
        <v>145</v>
      </c>
      <c r="L154" s="44"/>
      <c r="M154" s="225" t="s">
        <v>1</v>
      </c>
      <c r="N154" s="226" t="s">
        <v>40</v>
      </c>
      <c r="O154" s="91"/>
      <c r="P154" s="227">
        <f>O154*H154</f>
        <v>0</v>
      </c>
      <c r="Q154" s="227">
        <v>0.0011900000000000001</v>
      </c>
      <c r="R154" s="227">
        <f>Q154*H154</f>
        <v>0.019040000000000001</v>
      </c>
      <c r="S154" s="227">
        <v>1.0000000000000001E-05</v>
      </c>
      <c r="T154" s="228">
        <f>S154*H154</f>
        <v>0.00016000000000000001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146</v>
      </c>
      <c r="AT154" s="229" t="s">
        <v>141</v>
      </c>
      <c r="AU154" s="229" t="s">
        <v>147</v>
      </c>
      <c r="AY154" s="17" t="s">
        <v>138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147</v>
      </c>
      <c r="BK154" s="230">
        <f>ROUND(I154*H154,2)</f>
        <v>0</v>
      </c>
      <c r="BL154" s="17" t="s">
        <v>146</v>
      </c>
      <c r="BM154" s="229" t="s">
        <v>174</v>
      </c>
    </row>
    <row r="155" s="13" customFormat="1">
      <c r="A155" s="13"/>
      <c r="B155" s="231"/>
      <c r="C155" s="232"/>
      <c r="D155" s="233" t="s">
        <v>149</v>
      </c>
      <c r="E155" s="234" t="s">
        <v>1</v>
      </c>
      <c r="F155" s="235" t="s">
        <v>175</v>
      </c>
      <c r="G155" s="232"/>
      <c r="H155" s="234" t="s">
        <v>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149</v>
      </c>
      <c r="AU155" s="241" t="s">
        <v>147</v>
      </c>
      <c r="AV155" s="13" t="s">
        <v>82</v>
      </c>
      <c r="AW155" s="13" t="s">
        <v>31</v>
      </c>
      <c r="AX155" s="13" t="s">
        <v>74</v>
      </c>
      <c r="AY155" s="241" t="s">
        <v>138</v>
      </c>
    </row>
    <row r="156" s="14" customFormat="1">
      <c r="A156" s="14"/>
      <c r="B156" s="242"/>
      <c r="C156" s="243"/>
      <c r="D156" s="233" t="s">
        <v>149</v>
      </c>
      <c r="E156" s="244" t="s">
        <v>1</v>
      </c>
      <c r="F156" s="245" t="s">
        <v>176</v>
      </c>
      <c r="G156" s="243"/>
      <c r="H156" s="246">
        <v>16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149</v>
      </c>
      <c r="AU156" s="252" t="s">
        <v>147</v>
      </c>
      <c r="AV156" s="14" t="s">
        <v>147</v>
      </c>
      <c r="AW156" s="14" t="s">
        <v>31</v>
      </c>
      <c r="AX156" s="14" t="s">
        <v>74</v>
      </c>
      <c r="AY156" s="252" t="s">
        <v>138</v>
      </c>
    </row>
    <row r="157" s="15" customFormat="1">
      <c r="A157" s="15"/>
      <c r="B157" s="267"/>
      <c r="C157" s="268"/>
      <c r="D157" s="233" t="s">
        <v>149</v>
      </c>
      <c r="E157" s="269" t="s">
        <v>1</v>
      </c>
      <c r="F157" s="270" t="s">
        <v>177</v>
      </c>
      <c r="G157" s="268"/>
      <c r="H157" s="271">
        <v>16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149</v>
      </c>
      <c r="AU157" s="277" t="s">
        <v>147</v>
      </c>
      <c r="AV157" s="15" t="s">
        <v>146</v>
      </c>
      <c r="AW157" s="15" t="s">
        <v>31</v>
      </c>
      <c r="AX157" s="15" t="s">
        <v>82</v>
      </c>
      <c r="AY157" s="277" t="s">
        <v>138</v>
      </c>
    </row>
    <row r="158" s="2" customFormat="1" ht="24.15" customHeight="1">
      <c r="A158" s="38"/>
      <c r="B158" s="39"/>
      <c r="C158" s="218" t="s">
        <v>178</v>
      </c>
      <c r="D158" s="218" t="s">
        <v>141</v>
      </c>
      <c r="E158" s="219" t="s">
        <v>179</v>
      </c>
      <c r="F158" s="220" t="s">
        <v>180</v>
      </c>
      <c r="G158" s="221" t="s">
        <v>181</v>
      </c>
      <c r="H158" s="222">
        <v>1.8</v>
      </c>
      <c r="I158" s="223"/>
      <c r="J158" s="224">
        <f>ROUND(I158*H158,2)</f>
        <v>0</v>
      </c>
      <c r="K158" s="220" t="s">
        <v>145</v>
      </c>
      <c r="L158" s="44"/>
      <c r="M158" s="225" t="s">
        <v>1</v>
      </c>
      <c r="N158" s="226" t="s">
        <v>40</v>
      </c>
      <c r="O158" s="91"/>
      <c r="P158" s="227">
        <f>O158*H158</f>
        <v>0</v>
      </c>
      <c r="Q158" s="227">
        <v>0.17818000000000001</v>
      </c>
      <c r="R158" s="227">
        <f>Q158*H158</f>
        <v>0.32072400000000001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146</v>
      </c>
      <c r="AT158" s="229" t="s">
        <v>141</v>
      </c>
      <c r="AU158" s="229" t="s">
        <v>147</v>
      </c>
      <c r="AY158" s="17" t="s">
        <v>138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147</v>
      </c>
      <c r="BK158" s="230">
        <f>ROUND(I158*H158,2)</f>
        <v>0</v>
      </c>
      <c r="BL158" s="17" t="s">
        <v>146</v>
      </c>
      <c r="BM158" s="229" t="s">
        <v>182</v>
      </c>
    </row>
    <row r="159" s="14" customFormat="1">
      <c r="A159" s="14"/>
      <c r="B159" s="242"/>
      <c r="C159" s="243"/>
      <c r="D159" s="233" t="s">
        <v>149</v>
      </c>
      <c r="E159" s="244" t="s">
        <v>1</v>
      </c>
      <c r="F159" s="245" t="s">
        <v>183</v>
      </c>
      <c r="G159" s="243"/>
      <c r="H159" s="246">
        <v>1.8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149</v>
      </c>
      <c r="AU159" s="252" t="s">
        <v>147</v>
      </c>
      <c r="AV159" s="14" t="s">
        <v>147</v>
      </c>
      <c r="AW159" s="14" t="s">
        <v>31</v>
      </c>
      <c r="AX159" s="14" t="s">
        <v>82</v>
      </c>
      <c r="AY159" s="252" t="s">
        <v>138</v>
      </c>
    </row>
    <row r="160" s="12" customFormat="1" ht="22.8" customHeight="1">
      <c r="A160" s="12"/>
      <c r="B160" s="202"/>
      <c r="C160" s="203"/>
      <c r="D160" s="204" t="s">
        <v>73</v>
      </c>
      <c r="E160" s="216" t="s">
        <v>178</v>
      </c>
      <c r="F160" s="216" t="s">
        <v>184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SUM(P161:P218)</f>
        <v>0</v>
      </c>
      <c r="Q160" s="210"/>
      <c r="R160" s="211">
        <f>SUM(R161:R218)</f>
        <v>18.246850149999997</v>
      </c>
      <c r="S160" s="210"/>
      <c r="T160" s="212">
        <f>SUM(T161:T218)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82</v>
      </c>
      <c r="AT160" s="214" t="s">
        <v>73</v>
      </c>
      <c r="AU160" s="214" t="s">
        <v>82</v>
      </c>
      <c r="AY160" s="213" t="s">
        <v>138</v>
      </c>
      <c r="BK160" s="215">
        <f>SUM(BK161:BK218)</f>
        <v>0</v>
      </c>
    </row>
    <row r="161" s="2" customFormat="1" ht="24.15" customHeight="1">
      <c r="A161" s="38"/>
      <c r="B161" s="39"/>
      <c r="C161" s="218" t="s">
        <v>185</v>
      </c>
      <c r="D161" s="218" t="s">
        <v>141</v>
      </c>
      <c r="E161" s="219" t="s">
        <v>186</v>
      </c>
      <c r="F161" s="220" t="s">
        <v>187</v>
      </c>
      <c r="G161" s="221" t="s">
        <v>181</v>
      </c>
      <c r="H161" s="222">
        <v>59.079999999999998</v>
      </c>
      <c r="I161" s="223"/>
      <c r="J161" s="224">
        <f>ROUND(I161*H161,2)</f>
        <v>0</v>
      </c>
      <c r="K161" s="220" t="s">
        <v>145</v>
      </c>
      <c r="L161" s="44"/>
      <c r="M161" s="225" t="s">
        <v>1</v>
      </c>
      <c r="N161" s="226" t="s">
        <v>40</v>
      </c>
      <c r="O161" s="91"/>
      <c r="P161" s="227">
        <f>O161*H161</f>
        <v>0</v>
      </c>
      <c r="Q161" s="227">
        <v>0.0073499999999999998</v>
      </c>
      <c r="R161" s="227">
        <f>Q161*H161</f>
        <v>0.43423799999999996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146</v>
      </c>
      <c r="AT161" s="229" t="s">
        <v>141</v>
      </c>
      <c r="AU161" s="229" t="s">
        <v>147</v>
      </c>
      <c r="AY161" s="17" t="s">
        <v>138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147</v>
      </c>
      <c r="BK161" s="230">
        <f>ROUND(I161*H161,2)</f>
        <v>0</v>
      </c>
      <c r="BL161" s="17" t="s">
        <v>146</v>
      </c>
      <c r="BM161" s="229" t="s">
        <v>188</v>
      </c>
    </row>
    <row r="162" s="13" customFormat="1">
      <c r="A162" s="13"/>
      <c r="B162" s="231"/>
      <c r="C162" s="232"/>
      <c r="D162" s="233" t="s">
        <v>149</v>
      </c>
      <c r="E162" s="234" t="s">
        <v>1</v>
      </c>
      <c r="F162" s="235" t="s">
        <v>189</v>
      </c>
      <c r="G162" s="232"/>
      <c r="H162" s="234" t="s">
        <v>1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149</v>
      </c>
      <c r="AU162" s="241" t="s">
        <v>147</v>
      </c>
      <c r="AV162" s="13" t="s">
        <v>82</v>
      </c>
      <c r="AW162" s="13" t="s">
        <v>31</v>
      </c>
      <c r="AX162" s="13" t="s">
        <v>74</v>
      </c>
      <c r="AY162" s="241" t="s">
        <v>138</v>
      </c>
    </row>
    <row r="163" s="14" customFormat="1">
      <c r="A163" s="14"/>
      <c r="B163" s="242"/>
      <c r="C163" s="243"/>
      <c r="D163" s="233" t="s">
        <v>149</v>
      </c>
      <c r="E163" s="244" t="s">
        <v>1</v>
      </c>
      <c r="F163" s="245" t="s">
        <v>190</v>
      </c>
      <c r="G163" s="243"/>
      <c r="H163" s="246">
        <v>43.68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149</v>
      </c>
      <c r="AU163" s="252" t="s">
        <v>147</v>
      </c>
      <c r="AV163" s="14" t="s">
        <v>147</v>
      </c>
      <c r="AW163" s="14" t="s">
        <v>31</v>
      </c>
      <c r="AX163" s="14" t="s">
        <v>74</v>
      </c>
      <c r="AY163" s="252" t="s">
        <v>138</v>
      </c>
    </row>
    <row r="164" s="13" customFormat="1">
      <c r="A164" s="13"/>
      <c r="B164" s="231"/>
      <c r="C164" s="232"/>
      <c r="D164" s="233" t="s">
        <v>149</v>
      </c>
      <c r="E164" s="234" t="s">
        <v>1</v>
      </c>
      <c r="F164" s="235" t="s">
        <v>191</v>
      </c>
      <c r="G164" s="232"/>
      <c r="H164" s="234" t="s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149</v>
      </c>
      <c r="AU164" s="241" t="s">
        <v>147</v>
      </c>
      <c r="AV164" s="13" t="s">
        <v>82</v>
      </c>
      <c r="AW164" s="13" t="s">
        <v>31</v>
      </c>
      <c r="AX164" s="13" t="s">
        <v>74</v>
      </c>
      <c r="AY164" s="241" t="s">
        <v>138</v>
      </c>
    </row>
    <row r="165" s="14" customFormat="1">
      <c r="A165" s="14"/>
      <c r="B165" s="242"/>
      <c r="C165" s="243"/>
      <c r="D165" s="233" t="s">
        <v>149</v>
      </c>
      <c r="E165" s="244" t="s">
        <v>1</v>
      </c>
      <c r="F165" s="245" t="s">
        <v>192</v>
      </c>
      <c r="G165" s="243"/>
      <c r="H165" s="246">
        <v>23.399999999999999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149</v>
      </c>
      <c r="AU165" s="252" t="s">
        <v>147</v>
      </c>
      <c r="AV165" s="14" t="s">
        <v>147</v>
      </c>
      <c r="AW165" s="14" t="s">
        <v>31</v>
      </c>
      <c r="AX165" s="14" t="s">
        <v>74</v>
      </c>
      <c r="AY165" s="252" t="s">
        <v>138</v>
      </c>
    </row>
    <row r="166" s="13" customFormat="1">
      <c r="A166" s="13"/>
      <c r="B166" s="231"/>
      <c r="C166" s="232"/>
      <c r="D166" s="233" t="s">
        <v>149</v>
      </c>
      <c r="E166" s="234" t="s">
        <v>1</v>
      </c>
      <c r="F166" s="235" t="s">
        <v>193</v>
      </c>
      <c r="G166" s="232"/>
      <c r="H166" s="234" t="s">
        <v>1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149</v>
      </c>
      <c r="AU166" s="241" t="s">
        <v>147</v>
      </c>
      <c r="AV166" s="13" t="s">
        <v>82</v>
      </c>
      <c r="AW166" s="13" t="s">
        <v>31</v>
      </c>
      <c r="AX166" s="13" t="s">
        <v>74</v>
      </c>
      <c r="AY166" s="241" t="s">
        <v>138</v>
      </c>
    </row>
    <row r="167" s="14" customFormat="1">
      <c r="A167" s="14"/>
      <c r="B167" s="242"/>
      <c r="C167" s="243"/>
      <c r="D167" s="233" t="s">
        <v>149</v>
      </c>
      <c r="E167" s="244" t="s">
        <v>1</v>
      </c>
      <c r="F167" s="245" t="s">
        <v>194</v>
      </c>
      <c r="G167" s="243"/>
      <c r="H167" s="246">
        <v>-8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149</v>
      </c>
      <c r="AU167" s="252" t="s">
        <v>147</v>
      </c>
      <c r="AV167" s="14" t="s">
        <v>147</v>
      </c>
      <c r="AW167" s="14" t="s">
        <v>31</v>
      </c>
      <c r="AX167" s="14" t="s">
        <v>74</v>
      </c>
      <c r="AY167" s="252" t="s">
        <v>138</v>
      </c>
    </row>
    <row r="168" s="15" customFormat="1">
      <c r="A168" s="15"/>
      <c r="B168" s="267"/>
      <c r="C168" s="268"/>
      <c r="D168" s="233" t="s">
        <v>149</v>
      </c>
      <c r="E168" s="269" t="s">
        <v>1</v>
      </c>
      <c r="F168" s="270" t="s">
        <v>177</v>
      </c>
      <c r="G168" s="268"/>
      <c r="H168" s="271">
        <v>59.079999999999998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149</v>
      </c>
      <c r="AU168" s="277" t="s">
        <v>147</v>
      </c>
      <c r="AV168" s="15" t="s">
        <v>146</v>
      </c>
      <c r="AW168" s="15" t="s">
        <v>31</v>
      </c>
      <c r="AX168" s="15" t="s">
        <v>82</v>
      </c>
      <c r="AY168" s="277" t="s">
        <v>138</v>
      </c>
    </row>
    <row r="169" s="2" customFormat="1" ht="24.15" customHeight="1">
      <c r="A169" s="38"/>
      <c r="B169" s="39"/>
      <c r="C169" s="218" t="s">
        <v>166</v>
      </c>
      <c r="D169" s="218" t="s">
        <v>141</v>
      </c>
      <c r="E169" s="219" t="s">
        <v>195</v>
      </c>
      <c r="F169" s="220" t="s">
        <v>196</v>
      </c>
      <c r="G169" s="221" t="s">
        <v>181</v>
      </c>
      <c r="H169" s="222">
        <v>59.079999999999998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40</v>
      </c>
      <c r="O169" s="91"/>
      <c r="P169" s="227">
        <f>O169*H169</f>
        <v>0</v>
      </c>
      <c r="Q169" s="227">
        <v>0.00025999999999999998</v>
      </c>
      <c r="R169" s="227">
        <f>Q169*H169</f>
        <v>0.015360799999999997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146</v>
      </c>
      <c r="AT169" s="229" t="s">
        <v>141</v>
      </c>
      <c r="AU169" s="229" t="s">
        <v>147</v>
      </c>
      <c r="AY169" s="17" t="s">
        <v>138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147</v>
      </c>
      <c r="BK169" s="230">
        <f>ROUND(I169*H169,2)</f>
        <v>0</v>
      </c>
      <c r="BL169" s="17" t="s">
        <v>146</v>
      </c>
      <c r="BM169" s="229" t="s">
        <v>197</v>
      </c>
    </row>
    <row r="170" s="13" customFormat="1">
      <c r="A170" s="13"/>
      <c r="B170" s="231"/>
      <c r="C170" s="232"/>
      <c r="D170" s="233" t="s">
        <v>149</v>
      </c>
      <c r="E170" s="234" t="s">
        <v>1</v>
      </c>
      <c r="F170" s="235" t="s">
        <v>189</v>
      </c>
      <c r="G170" s="232"/>
      <c r="H170" s="234" t="s">
        <v>1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149</v>
      </c>
      <c r="AU170" s="241" t="s">
        <v>147</v>
      </c>
      <c r="AV170" s="13" t="s">
        <v>82</v>
      </c>
      <c r="AW170" s="13" t="s">
        <v>31</v>
      </c>
      <c r="AX170" s="13" t="s">
        <v>74</v>
      </c>
      <c r="AY170" s="241" t="s">
        <v>138</v>
      </c>
    </row>
    <row r="171" s="14" customFormat="1">
      <c r="A171" s="14"/>
      <c r="B171" s="242"/>
      <c r="C171" s="243"/>
      <c r="D171" s="233" t="s">
        <v>149</v>
      </c>
      <c r="E171" s="244" t="s">
        <v>1</v>
      </c>
      <c r="F171" s="245" t="s">
        <v>190</v>
      </c>
      <c r="G171" s="243"/>
      <c r="H171" s="246">
        <v>43.68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149</v>
      </c>
      <c r="AU171" s="252" t="s">
        <v>147</v>
      </c>
      <c r="AV171" s="14" t="s">
        <v>147</v>
      </c>
      <c r="AW171" s="14" t="s">
        <v>31</v>
      </c>
      <c r="AX171" s="14" t="s">
        <v>74</v>
      </c>
      <c r="AY171" s="252" t="s">
        <v>138</v>
      </c>
    </row>
    <row r="172" s="13" customFormat="1">
      <c r="A172" s="13"/>
      <c r="B172" s="231"/>
      <c r="C172" s="232"/>
      <c r="D172" s="233" t="s">
        <v>149</v>
      </c>
      <c r="E172" s="234" t="s">
        <v>1</v>
      </c>
      <c r="F172" s="235" t="s">
        <v>191</v>
      </c>
      <c r="G172" s="232"/>
      <c r="H172" s="234" t="s">
        <v>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149</v>
      </c>
      <c r="AU172" s="241" t="s">
        <v>147</v>
      </c>
      <c r="AV172" s="13" t="s">
        <v>82</v>
      </c>
      <c r="AW172" s="13" t="s">
        <v>31</v>
      </c>
      <c r="AX172" s="13" t="s">
        <v>74</v>
      </c>
      <c r="AY172" s="241" t="s">
        <v>138</v>
      </c>
    </row>
    <row r="173" s="14" customFormat="1">
      <c r="A173" s="14"/>
      <c r="B173" s="242"/>
      <c r="C173" s="243"/>
      <c r="D173" s="233" t="s">
        <v>149</v>
      </c>
      <c r="E173" s="244" t="s">
        <v>1</v>
      </c>
      <c r="F173" s="245" t="s">
        <v>192</v>
      </c>
      <c r="G173" s="243"/>
      <c r="H173" s="246">
        <v>23.399999999999999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149</v>
      </c>
      <c r="AU173" s="252" t="s">
        <v>147</v>
      </c>
      <c r="AV173" s="14" t="s">
        <v>147</v>
      </c>
      <c r="AW173" s="14" t="s">
        <v>31</v>
      </c>
      <c r="AX173" s="14" t="s">
        <v>74</v>
      </c>
      <c r="AY173" s="252" t="s">
        <v>138</v>
      </c>
    </row>
    <row r="174" s="13" customFormat="1">
      <c r="A174" s="13"/>
      <c r="B174" s="231"/>
      <c r="C174" s="232"/>
      <c r="D174" s="233" t="s">
        <v>149</v>
      </c>
      <c r="E174" s="234" t="s">
        <v>1</v>
      </c>
      <c r="F174" s="235" t="s">
        <v>193</v>
      </c>
      <c r="G174" s="232"/>
      <c r="H174" s="234" t="s">
        <v>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149</v>
      </c>
      <c r="AU174" s="241" t="s">
        <v>147</v>
      </c>
      <c r="AV174" s="13" t="s">
        <v>82</v>
      </c>
      <c r="AW174" s="13" t="s">
        <v>31</v>
      </c>
      <c r="AX174" s="13" t="s">
        <v>74</v>
      </c>
      <c r="AY174" s="241" t="s">
        <v>138</v>
      </c>
    </row>
    <row r="175" s="14" customFormat="1">
      <c r="A175" s="14"/>
      <c r="B175" s="242"/>
      <c r="C175" s="243"/>
      <c r="D175" s="233" t="s">
        <v>149</v>
      </c>
      <c r="E175" s="244" t="s">
        <v>1</v>
      </c>
      <c r="F175" s="245" t="s">
        <v>194</v>
      </c>
      <c r="G175" s="243"/>
      <c r="H175" s="246">
        <v>-8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149</v>
      </c>
      <c r="AU175" s="252" t="s">
        <v>147</v>
      </c>
      <c r="AV175" s="14" t="s">
        <v>147</v>
      </c>
      <c r="AW175" s="14" t="s">
        <v>31</v>
      </c>
      <c r="AX175" s="14" t="s">
        <v>74</v>
      </c>
      <c r="AY175" s="252" t="s">
        <v>138</v>
      </c>
    </row>
    <row r="176" s="15" customFormat="1">
      <c r="A176" s="15"/>
      <c r="B176" s="267"/>
      <c r="C176" s="268"/>
      <c r="D176" s="233" t="s">
        <v>149</v>
      </c>
      <c r="E176" s="269" t="s">
        <v>1</v>
      </c>
      <c r="F176" s="270" t="s">
        <v>177</v>
      </c>
      <c r="G176" s="268"/>
      <c r="H176" s="271">
        <v>59.079999999999998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149</v>
      </c>
      <c r="AU176" s="277" t="s">
        <v>147</v>
      </c>
      <c r="AV176" s="15" t="s">
        <v>146</v>
      </c>
      <c r="AW176" s="15" t="s">
        <v>31</v>
      </c>
      <c r="AX176" s="15" t="s">
        <v>82</v>
      </c>
      <c r="AY176" s="277" t="s">
        <v>138</v>
      </c>
    </row>
    <row r="177" s="2" customFormat="1" ht="24.15" customHeight="1">
      <c r="A177" s="38"/>
      <c r="B177" s="39"/>
      <c r="C177" s="218" t="s">
        <v>198</v>
      </c>
      <c r="D177" s="218" t="s">
        <v>141</v>
      </c>
      <c r="E177" s="219" t="s">
        <v>199</v>
      </c>
      <c r="F177" s="220" t="s">
        <v>200</v>
      </c>
      <c r="G177" s="221" t="s">
        <v>181</v>
      </c>
      <c r="H177" s="222">
        <v>59.079999999999998</v>
      </c>
      <c r="I177" s="223"/>
      <c r="J177" s="224">
        <f>ROUND(I177*H177,2)</f>
        <v>0</v>
      </c>
      <c r="K177" s="220" t="s">
        <v>145</v>
      </c>
      <c r="L177" s="44"/>
      <c r="M177" s="225" t="s">
        <v>1</v>
      </c>
      <c r="N177" s="226" t="s">
        <v>40</v>
      </c>
      <c r="O177" s="91"/>
      <c r="P177" s="227">
        <f>O177*H177</f>
        <v>0</v>
      </c>
      <c r="Q177" s="227">
        <v>0.018380000000000001</v>
      </c>
      <c r="R177" s="227">
        <f>Q177*H177</f>
        <v>1.0858904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146</v>
      </c>
      <c r="AT177" s="229" t="s">
        <v>141</v>
      </c>
      <c r="AU177" s="229" t="s">
        <v>147</v>
      </c>
      <c r="AY177" s="17" t="s">
        <v>138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147</v>
      </c>
      <c r="BK177" s="230">
        <f>ROUND(I177*H177,2)</f>
        <v>0</v>
      </c>
      <c r="BL177" s="17" t="s">
        <v>146</v>
      </c>
      <c r="BM177" s="229" t="s">
        <v>201</v>
      </c>
    </row>
    <row r="178" s="13" customFormat="1">
      <c r="A178" s="13"/>
      <c r="B178" s="231"/>
      <c r="C178" s="232"/>
      <c r="D178" s="233" t="s">
        <v>149</v>
      </c>
      <c r="E178" s="234" t="s">
        <v>1</v>
      </c>
      <c r="F178" s="235" t="s">
        <v>189</v>
      </c>
      <c r="G178" s="232"/>
      <c r="H178" s="234" t="s">
        <v>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149</v>
      </c>
      <c r="AU178" s="241" t="s">
        <v>147</v>
      </c>
      <c r="AV178" s="13" t="s">
        <v>82</v>
      </c>
      <c r="AW178" s="13" t="s">
        <v>31</v>
      </c>
      <c r="AX178" s="13" t="s">
        <v>74</v>
      </c>
      <c r="AY178" s="241" t="s">
        <v>138</v>
      </c>
    </row>
    <row r="179" s="14" customFormat="1">
      <c r="A179" s="14"/>
      <c r="B179" s="242"/>
      <c r="C179" s="243"/>
      <c r="D179" s="233" t="s">
        <v>149</v>
      </c>
      <c r="E179" s="244" t="s">
        <v>1</v>
      </c>
      <c r="F179" s="245" t="s">
        <v>190</v>
      </c>
      <c r="G179" s="243"/>
      <c r="H179" s="246">
        <v>43.68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149</v>
      </c>
      <c r="AU179" s="252" t="s">
        <v>147</v>
      </c>
      <c r="AV179" s="14" t="s">
        <v>147</v>
      </c>
      <c r="AW179" s="14" t="s">
        <v>31</v>
      </c>
      <c r="AX179" s="14" t="s">
        <v>74</v>
      </c>
      <c r="AY179" s="252" t="s">
        <v>138</v>
      </c>
    </row>
    <row r="180" s="13" customFormat="1">
      <c r="A180" s="13"/>
      <c r="B180" s="231"/>
      <c r="C180" s="232"/>
      <c r="D180" s="233" t="s">
        <v>149</v>
      </c>
      <c r="E180" s="234" t="s">
        <v>1</v>
      </c>
      <c r="F180" s="235" t="s">
        <v>191</v>
      </c>
      <c r="G180" s="232"/>
      <c r="H180" s="234" t="s">
        <v>1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149</v>
      </c>
      <c r="AU180" s="241" t="s">
        <v>147</v>
      </c>
      <c r="AV180" s="13" t="s">
        <v>82</v>
      </c>
      <c r="AW180" s="13" t="s">
        <v>31</v>
      </c>
      <c r="AX180" s="13" t="s">
        <v>74</v>
      </c>
      <c r="AY180" s="241" t="s">
        <v>138</v>
      </c>
    </row>
    <row r="181" s="14" customFormat="1">
      <c r="A181" s="14"/>
      <c r="B181" s="242"/>
      <c r="C181" s="243"/>
      <c r="D181" s="233" t="s">
        <v>149</v>
      </c>
      <c r="E181" s="244" t="s">
        <v>1</v>
      </c>
      <c r="F181" s="245" t="s">
        <v>192</v>
      </c>
      <c r="G181" s="243"/>
      <c r="H181" s="246">
        <v>23.399999999999999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149</v>
      </c>
      <c r="AU181" s="252" t="s">
        <v>147</v>
      </c>
      <c r="AV181" s="14" t="s">
        <v>147</v>
      </c>
      <c r="AW181" s="14" t="s">
        <v>31</v>
      </c>
      <c r="AX181" s="14" t="s">
        <v>74</v>
      </c>
      <c r="AY181" s="252" t="s">
        <v>138</v>
      </c>
    </row>
    <row r="182" s="13" customFormat="1">
      <c r="A182" s="13"/>
      <c r="B182" s="231"/>
      <c r="C182" s="232"/>
      <c r="D182" s="233" t="s">
        <v>149</v>
      </c>
      <c r="E182" s="234" t="s">
        <v>1</v>
      </c>
      <c r="F182" s="235" t="s">
        <v>193</v>
      </c>
      <c r="G182" s="232"/>
      <c r="H182" s="234" t="s">
        <v>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149</v>
      </c>
      <c r="AU182" s="241" t="s">
        <v>147</v>
      </c>
      <c r="AV182" s="13" t="s">
        <v>82</v>
      </c>
      <c r="AW182" s="13" t="s">
        <v>31</v>
      </c>
      <c r="AX182" s="13" t="s">
        <v>74</v>
      </c>
      <c r="AY182" s="241" t="s">
        <v>138</v>
      </c>
    </row>
    <row r="183" s="14" customFormat="1">
      <c r="A183" s="14"/>
      <c r="B183" s="242"/>
      <c r="C183" s="243"/>
      <c r="D183" s="233" t="s">
        <v>149</v>
      </c>
      <c r="E183" s="244" t="s">
        <v>1</v>
      </c>
      <c r="F183" s="245" t="s">
        <v>194</v>
      </c>
      <c r="G183" s="243"/>
      <c r="H183" s="246">
        <v>-8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149</v>
      </c>
      <c r="AU183" s="252" t="s">
        <v>147</v>
      </c>
      <c r="AV183" s="14" t="s">
        <v>147</v>
      </c>
      <c r="AW183" s="14" t="s">
        <v>31</v>
      </c>
      <c r="AX183" s="14" t="s">
        <v>74</v>
      </c>
      <c r="AY183" s="252" t="s">
        <v>138</v>
      </c>
    </row>
    <row r="184" s="15" customFormat="1">
      <c r="A184" s="15"/>
      <c r="B184" s="267"/>
      <c r="C184" s="268"/>
      <c r="D184" s="233" t="s">
        <v>149</v>
      </c>
      <c r="E184" s="269" t="s">
        <v>1</v>
      </c>
      <c r="F184" s="270" t="s">
        <v>177</v>
      </c>
      <c r="G184" s="268"/>
      <c r="H184" s="271">
        <v>59.079999999999998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149</v>
      </c>
      <c r="AU184" s="277" t="s">
        <v>147</v>
      </c>
      <c r="AV184" s="15" t="s">
        <v>146</v>
      </c>
      <c r="AW184" s="15" t="s">
        <v>31</v>
      </c>
      <c r="AX184" s="15" t="s">
        <v>82</v>
      </c>
      <c r="AY184" s="277" t="s">
        <v>138</v>
      </c>
    </row>
    <row r="185" s="2" customFormat="1" ht="24.15" customHeight="1">
      <c r="A185" s="38"/>
      <c r="B185" s="39"/>
      <c r="C185" s="218" t="s">
        <v>202</v>
      </c>
      <c r="D185" s="218" t="s">
        <v>141</v>
      </c>
      <c r="E185" s="219" t="s">
        <v>203</v>
      </c>
      <c r="F185" s="220" t="s">
        <v>204</v>
      </c>
      <c r="G185" s="221" t="s">
        <v>181</v>
      </c>
      <c r="H185" s="222">
        <v>118.16</v>
      </c>
      <c r="I185" s="223"/>
      <c r="J185" s="224">
        <f>ROUND(I185*H185,2)</f>
        <v>0</v>
      </c>
      <c r="K185" s="220" t="s">
        <v>145</v>
      </c>
      <c r="L185" s="44"/>
      <c r="M185" s="225" t="s">
        <v>1</v>
      </c>
      <c r="N185" s="226" t="s">
        <v>40</v>
      </c>
      <c r="O185" s="91"/>
      <c r="P185" s="227">
        <f>O185*H185</f>
        <v>0</v>
      </c>
      <c r="Q185" s="227">
        <v>0.0079000000000000008</v>
      </c>
      <c r="R185" s="227">
        <f>Q185*H185</f>
        <v>0.93346400000000007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146</v>
      </c>
      <c r="AT185" s="229" t="s">
        <v>141</v>
      </c>
      <c r="AU185" s="229" t="s">
        <v>147</v>
      </c>
      <c r="AY185" s="17" t="s">
        <v>138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147</v>
      </c>
      <c r="BK185" s="230">
        <f>ROUND(I185*H185,2)</f>
        <v>0</v>
      </c>
      <c r="BL185" s="17" t="s">
        <v>146</v>
      </c>
      <c r="BM185" s="229" t="s">
        <v>205</v>
      </c>
    </row>
    <row r="186" s="13" customFormat="1">
      <c r="A186" s="13"/>
      <c r="B186" s="231"/>
      <c r="C186" s="232"/>
      <c r="D186" s="233" t="s">
        <v>149</v>
      </c>
      <c r="E186" s="234" t="s">
        <v>1</v>
      </c>
      <c r="F186" s="235" t="s">
        <v>189</v>
      </c>
      <c r="G186" s="232"/>
      <c r="H186" s="234" t="s">
        <v>1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149</v>
      </c>
      <c r="AU186" s="241" t="s">
        <v>147</v>
      </c>
      <c r="AV186" s="13" t="s">
        <v>82</v>
      </c>
      <c r="AW186" s="13" t="s">
        <v>31</v>
      </c>
      <c r="AX186" s="13" t="s">
        <v>74</v>
      </c>
      <c r="AY186" s="241" t="s">
        <v>138</v>
      </c>
    </row>
    <row r="187" s="14" customFormat="1">
      <c r="A187" s="14"/>
      <c r="B187" s="242"/>
      <c r="C187" s="243"/>
      <c r="D187" s="233" t="s">
        <v>149</v>
      </c>
      <c r="E187" s="244" t="s">
        <v>1</v>
      </c>
      <c r="F187" s="245" t="s">
        <v>206</v>
      </c>
      <c r="G187" s="243"/>
      <c r="H187" s="246">
        <v>87.359999999999999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149</v>
      </c>
      <c r="AU187" s="252" t="s">
        <v>147</v>
      </c>
      <c r="AV187" s="14" t="s">
        <v>147</v>
      </c>
      <c r="AW187" s="14" t="s">
        <v>31</v>
      </c>
      <c r="AX187" s="14" t="s">
        <v>74</v>
      </c>
      <c r="AY187" s="252" t="s">
        <v>138</v>
      </c>
    </row>
    <row r="188" s="13" customFormat="1">
      <c r="A188" s="13"/>
      <c r="B188" s="231"/>
      <c r="C188" s="232"/>
      <c r="D188" s="233" t="s">
        <v>149</v>
      </c>
      <c r="E188" s="234" t="s">
        <v>1</v>
      </c>
      <c r="F188" s="235" t="s">
        <v>191</v>
      </c>
      <c r="G188" s="232"/>
      <c r="H188" s="234" t="s">
        <v>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149</v>
      </c>
      <c r="AU188" s="241" t="s">
        <v>147</v>
      </c>
      <c r="AV188" s="13" t="s">
        <v>82</v>
      </c>
      <c r="AW188" s="13" t="s">
        <v>31</v>
      </c>
      <c r="AX188" s="13" t="s">
        <v>74</v>
      </c>
      <c r="AY188" s="241" t="s">
        <v>138</v>
      </c>
    </row>
    <row r="189" s="14" customFormat="1">
      <c r="A189" s="14"/>
      <c r="B189" s="242"/>
      <c r="C189" s="243"/>
      <c r="D189" s="233" t="s">
        <v>149</v>
      </c>
      <c r="E189" s="244" t="s">
        <v>1</v>
      </c>
      <c r="F189" s="245" t="s">
        <v>207</v>
      </c>
      <c r="G189" s="243"/>
      <c r="H189" s="246">
        <v>46.799999999999997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149</v>
      </c>
      <c r="AU189" s="252" t="s">
        <v>147</v>
      </c>
      <c r="AV189" s="14" t="s">
        <v>147</v>
      </c>
      <c r="AW189" s="14" t="s">
        <v>31</v>
      </c>
      <c r="AX189" s="14" t="s">
        <v>74</v>
      </c>
      <c r="AY189" s="252" t="s">
        <v>138</v>
      </c>
    </row>
    <row r="190" s="13" customFormat="1">
      <c r="A190" s="13"/>
      <c r="B190" s="231"/>
      <c r="C190" s="232"/>
      <c r="D190" s="233" t="s">
        <v>149</v>
      </c>
      <c r="E190" s="234" t="s">
        <v>1</v>
      </c>
      <c r="F190" s="235" t="s">
        <v>193</v>
      </c>
      <c r="G190" s="232"/>
      <c r="H190" s="234" t="s">
        <v>1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149</v>
      </c>
      <c r="AU190" s="241" t="s">
        <v>147</v>
      </c>
      <c r="AV190" s="13" t="s">
        <v>82</v>
      </c>
      <c r="AW190" s="13" t="s">
        <v>31</v>
      </c>
      <c r="AX190" s="13" t="s">
        <v>74</v>
      </c>
      <c r="AY190" s="241" t="s">
        <v>138</v>
      </c>
    </row>
    <row r="191" s="14" customFormat="1">
      <c r="A191" s="14"/>
      <c r="B191" s="242"/>
      <c r="C191" s="243"/>
      <c r="D191" s="233" t="s">
        <v>149</v>
      </c>
      <c r="E191" s="244" t="s">
        <v>1</v>
      </c>
      <c r="F191" s="245" t="s">
        <v>208</v>
      </c>
      <c r="G191" s="243"/>
      <c r="H191" s="246">
        <v>-16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149</v>
      </c>
      <c r="AU191" s="252" t="s">
        <v>147</v>
      </c>
      <c r="AV191" s="14" t="s">
        <v>147</v>
      </c>
      <c r="AW191" s="14" t="s">
        <v>31</v>
      </c>
      <c r="AX191" s="14" t="s">
        <v>74</v>
      </c>
      <c r="AY191" s="252" t="s">
        <v>138</v>
      </c>
    </row>
    <row r="192" s="15" customFormat="1">
      <c r="A192" s="15"/>
      <c r="B192" s="267"/>
      <c r="C192" s="268"/>
      <c r="D192" s="233" t="s">
        <v>149</v>
      </c>
      <c r="E192" s="269" t="s">
        <v>1</v>
      </c>
      <c r="F192" s="270" t="s">
        <v>177</v>
      </c>
      <c r="G192" s="268"/>
      <c r="H192" s="271">
        <v>118.16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149</v>
      </c>
      <c r="AU192" s="277" t="s">
        <v>147</v>
      </c>
      <c r="AV192" s="15" t="s">
        <v>146</v>
      </c>
      <c r="AW192" s="15" t="s">
        <v>31</v>
      </c>
      <c r="AX192" s="15" t="s">
        <v>82</v>
      </c>
      <c r="AY192" s="277" t="s">
        <v>138</v>
      </c>
    </row>
    <row r="193" s="2" customFormat="1" ht="24.15" customHeight="1">
      <c r="A193" s="38"/>
      <c r="B193" s="39"/>
      <c r="C193" s="218" t="s">
        <v>209</v>
      </c>
      <c r="D193" s="218" t="s">
        <v>141</v>
      </c>
      <c r="E193" s="219" t="s">
        <v>210</v>
      </c>
      <c r="F193" s="220" t="s">
        <v>211</v>
      </c>
      <c r="G193" s="221" t="s">
        <v>181</v>
      </c>
      <c r="H193" s="222">
        <v>13.199999999999999</v>
      </c>
      <c r="I193" s="223"/>
      <c r="J193" s="224">
        <f>ROUND(I193*H193,2)</f>
        <v>0</v>
      </c>
      <c r="K193" s="220" t="s">
        <v>1</v>
      </c>
      <c r="L193" s="44"/>
      <c r="M193" s="225" t="s">
        <v>1</v>
      </c>
      <c r="N193" s="226" t="s">
        <v>40</v>
      </c>
      <c r="O193" s="91"/>
      <c r="P193" s="227">
        <f>O193*H193</f>
        <v>0</v>
      </c>
      <c r="Q193" s="227">
        <v>0.033579999999999999</v>
      </c>
      <c r="R193" s="227">
        <f>Q193*H193</f>
        <v>0.44325599999999998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146</v>
      </c>
      <c r="AT193" s="229" t="s">
        <v>141</v>
      </c>
      <c r="AU193" s="229" t="s">
        <v>147</v>
      </c>
      <c r="AY193" s="17" t="s">
        <v>138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147</v>
      </c>
      <c r="BK193" s="230">
        <f>ROUND(I193*H193,2)</f>
        <v>0</v>
      </c>
      <c r="BL193" s="17" t="s">
        <v>146</v>
      </c>
      <c r="BM193" s="229" t="s">
        <v>212</v>
      </c>
    </row>
    <row r="194" s="13" customFormat="1">
      <c r="A194" s="13"/>
      <c r="B194" s="231"/>
      <c r="C194" s="232"/>
      <c r="D194" s="233" t="s">
        <v>149</v>
      </c>
      <c r="E194" s="234" t="s">
        <v>1</v>
      </c>
      <c r="F194" s="235" t="s">
        <v>213</v>
      </c>
      <c r="G194" s="232"/>
      <c r="H194" s="234" t="s">
        <v>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149</v>
      </c>
      <c r="AU194" s="241" t="s">
        <v>147</v>
      </c>
      <c r="AV194" s="13" t="s">
        <v>82</v>
      </c>
      <c r="AW194" s="13" t="s">
        <v>31</v>
      </c>
      <c r="AX194" s="13" t="s">
        <v>74</v>
      </c>
      <c r="AY194" s="241" t="s">
        <v>138</v>
      </c>
    </row>
    <row r="195" s="14" customFormat="1">
      <c r="A195" s="14"/>
      <c r="B195" s="242"/>
      <c r="C195" s="243"/>
      <c r="D195" s="233" t="s">
        <v>149</v>
      </c>
      <c r="E195" s="244" t="s">
        <v>1</v>
      </c>
      <c r="F195" s="245" t="s">
        <v>214</v>
      </c>
      <c r="G195" s="243"/>
      <c r="H195" s="246">
        <v>13.199999999999999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149</v>
      </c>
      <c r="AU195" s="252" t="s">
        <v>147</v>
      </c>
      <c r="AV195" s="14" t="s">
        <v>147</v>
      </c>
      <c r="AW195" s="14" t="s">
        <v>31</v>
      </c>
      <c r="AX195" s="14" t="s">
        <v>74</v>
      </c>
      <c r="AY195" s="252" t="s">
        <v>138</v>
      </c>
    </row>
    <row r="196" s="15" customFormat="1">
      <c r="A196" s="15"/>
      <c r="B196" s="267"/>
      <c r="C196" s="268"/>
      <c r="D196" s="233" t="s">
        <v>149</v>
      </c>
      <c r="E196" s="269" t="s">
        <v>1</v>
      </c>
      <c r="F196" s="270" t="s">
        <v>177</v>
      </c>
      <c r="G196" s="268"/>
      <c r="H196" s="271">
        <v>13.199999999999999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149</v>
      </c>
      <c r="AU196" s="277" t="s">
        <v>147</v>
      </c>
      <c r="AV196" s="15" t="s">
        <v>146</v>
      </c>
      <c r="AW196" s="15" t="s">
        <v>31</v>
      </c>
      <c r="AX196" s="15" t="s">
        <v>82</v>
      </c>
      <c r="AY196" s="277" t="s">
        <v>138</v>
      </c>
    </row>
    <row r="197" s="2" customFormat="1" ht="24.15" customHeight="1">
      <c r="A197" s="38"/>
      <c r="B197" s="39"/>
      <c r="C197" s="218" t="s">
        <v>215</v>
      </c>
      <c r="D197" s="218" t="s">
        <v>141</v>
      </c>
      <c r="E197" s="219" t="s">
        <v>216</v>
      </c>
      <c r="F197" s="220" t="s">
        <v>217</v>
      </c>
      <c r="G197" s="221" t="s">
        <v>173</v>
      </c>
      <c r="H197" s="222">
        <v>25.800000000000001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40</v>
      </c>
      <c r="O197" s="91"/>
      <c r="P197" s="227">
        <f>O197*H197</f>
        <v>0</v>
      </c>
      <c r="Q197" s="227">
        <v>0.0067999999999999996</v>
      </c>
      <c r="R197" s="227">
        <f>Q197*H197</f>
        <v>0.17543999999999999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146</v>
      </c>
      <c r="AT197" s="229" t="s">
        <v>141</v>
      </c>
      <c r="AU197" s="229" t="s">
        <v>147</v>
      </c>
      <c r="AY197" s="17" t="s">
        <v>138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147</v>
      </c>
      <c r="BK197" s="230">
        <f>ROUND(I197*H197,2)</f>
        <v>0</v>
      </c>
      <c r="BL197" s="17" t="s">
        <v>146</v>
      </c>
      <c r="BM197" s="229" t="s">
        <v>218</v>
      </c>
    </row>
    <row r="198" s="14" customFormat="1">
      <c r="A198" s="14"/>
      <c r="B198" s="242"/>
      <c r="C198" s="243"/>
      <c r="D198" s="233" t="s">
        <v>149</v>
      </c>
      <c r="E198" s="244" t="s">
        <v>1</v>
      </c>
      <c r="F198" s="245" t="s">
        <v>219</v>
      </c>
      <c r="G198" s="243"/>
      <c r="H198" s="246">
        <v>25.800000000000001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149</v>
      </c>
      <c r="AU198" s="252" t="s">
        <v>147</v>
      </c>
      <c r="AV198" s="14" t="s">
        <v>147</v>
      </c>
      <c r="AW198" s="14" t="s">
        <v>31</v>
      </c>
      <c r="AX198" s="14" t="s">
        <v>82</v>
      </c>
      <c r="AY198" s="252" t="s">
        <v>138</v>
      </c>
    </row>
    <row r="199" s="2" customFormat="1" ht="16.5" customHeight="1">
      <c r="A199" s="38"/>
      <c r="B199" s="39"/>
      <c r="C199" s="218" t="s">
        <v>220</v>
      </c>
      <c r="D199" s="218" t="s">
        <v>141</v>
      </c>
      <c r="E199" s="219" t="s">
        <v>221</v>
      </c>
      <c r="F199" s="220" t="s">
        <v>222</v>
      </c>
      <c r="G199" s="221" t="s">
        <v>181</v>
      </c>
      <c r="H199" s="222">
        <v>28.300000000000001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40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146</v>
      </c>
      <c r="AT199" s="229" t="s">
        <v>141</v>
      </c>
      <c r="AU199" s="229" t="s">
        <v>147</v>
      </c>
      <c r="AY199" s="17" t="s">
        <v>138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147</v>
      </c>
      <c r="BK199" s="230">
        <f>ROUND(I199*H199,2)</f>
        <v>0</v>
      </c>
      <c r="BL199" s="17" t="s">
        <v>146</v>
      </c>
      <c r="BM199" s="229" t="s">
        <v>223</v>
      </c>
    </row>
    <row r="200" s="14" customFormat="1">
      <c r="A200" s="14"/>
      <c r="B200" s="242"/>
      <c r="C200" s="243"/>
      <c r="D200" s="233" t="s">
        <v>149</v>
      </c>
      <c r="E200" s="244" t="s">
        <v>1</v>
      </c>
      <c r="F200" s="245" t="s">
        <v>224</v>
      </c>
      <c r="G200" s="243"/>
      <c r="H200" s="246">
        <v>28.300000000000001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149</v>
      </c>
      <c r="AU200" s="252" t="s">
        <v>147</v>
      </c>
      <c r="AV200" s="14" t="s">
        <v>147</v>
      </c>
      <c r="AW200" s="14" t="s">
        <v>31</v>
      </c>
      <c r="AX200" s="14" t="s">
        <v>82</v>
      </c>
      <c r="AY200" s="252" t="s">
        <v>138</v>
      </c>
    </row>
    <row r="201" s="2" customFormat="1" ht="21.75" customHeight="1">
      <c r="A201" s="38"/>
      <c r="B201" s="39"/>
      <c r="C201" s="218" t="s">
        <v>225</v>
      </c>
      <c r="D201" s="218" t="s">
        <v>141</v>
      </c>
      <c r="E201" s="219" t="s">
        <v>226</v>
      </c>
      <c r="F201" s="220" t="s">
        <v>227</v>
      </c>
      <c r="G201" s="221" t="s">
        <v>173</v>
      </c>
      <c r="H201" s="222">
        <v>15.6</v>
      </c>
      <c r="I201" s="223"/>
      <c r="J201" s="224">
        <f>ROUND(I201*H201,2)</f>
        <v>0</v>
      </c>
      <c r="K201" s="220" t="s">
        <v>145</v>
      </c>
      <c r="L201" s="44"/>
      <c r="M201" s="225" t="s">
        <v>1</v>
      </c>
      <c r="N201" s="226" t="s">
        <v>40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146</v>
      </c>
      <c r="AT201" s="229" t="s">
        <v>141</v>
      </c>
      <c r="AU201" s="229" t="s">
        <v>147</v>
      </c>
      <c r="AY201" s="17" t="s">
        <v>138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147</v>
      </c>
      <c r="BK201" s="230">
        <f>ROUND(I201*H201,2)</f>
        <v>0</v>
      </c>
      <c r="BL201" s="17" t="s">
        <v>146</v>
      </c>
      <c r="BM201" s="229" t="s">
        <v>228</v>
      </c>
    </row>
    <row r="202" s="2" customFormat="1" ht="33" customHeight="1">
      <c r="A202" s="38"/>
      <c r="B202" s="39"/>
      <c r="C202" s="218" t="s">
        <v>8</v>
      </c>
      <c r="D202" s="218" t="s">
        <v>141</v>
      </c>
      <c r="E202" s="219" t="s">
        <v>229</v>
      </c>
      <c r="F202" s="220" t="s">
        <v>230</v>
      </c>
      <c r="G202" s="221" t="s">
        <v>154</v>
      </c>
      <c r="H202" s="222">
        <v>3.468</v>
      </c>
      <c r="I202" s="223"/>
      <c r="J202" s="224">
        <f>ROUND(I202*H202,2)</f>
        <v>0</v>
      </c>
      <c r="K202" s="220" t="s">
        <v>145</v>
      </c>
      <c r="L202" s="44"/>
      <c r="M202" s="225" t="s">
        <v>1</v>
      </c>
      <c r="N202" s="226" t="s">
        <v>40</v>
      </c>
      <c r="O202" s="91"/>
      <c r="P202" s="227">
        <f>O202*H202</f>
        <v>0</v>
      </c>
      <c r="Q202" s="227">
        <v>2.5018699999999998</v>
      </c>
      <c r="R202" s="227">
        <f>Q202*H202</f>
        <v>8.6764851599999986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146</v>
      </c>
      <c r="AT202" s="229" t="s">
        <v>141</v>
      </c>
      <c r="AU202" s="229" t="s">
        <v>147</v>
      </c>
      <c r="AY202" s="17" t="s">
        <v>138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147</v>
      </c>
      <c r="BK202" s="230">
        <f>ROUND(I202*H202,2)</f>
        <v>0</v>
      </c>
      <c r="BL202" s="17" t="s">
        <v>146</v>
      </c>
      <c r="BM202" s="229" t="s">
        <v>231</v>
      </c>
    </row>
    <row r="203" s="14" customFormat="1">
      <c r="A203" s="14"/>
      <c r="B203" s="242"/>
      <c r="C203" s="243"/>
      <c r="D203" s="233" t="s">
        <v>149</v>
      </c>
      <c r="E203" s="244" t="s">
        <v>1</v>
      </c>
      <c r="F203" s="245" t="s">
        <v>232</v>
      </c>
      <c r="G203" s="243"/>
      <c r="H203" s="246">
        <v>3.468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149</v>
      </c>
      <c r="AU203" s="252" t="s">
        <v>147</v>
      </c>
      <c r="AV203" s="14" t="s">
        <v>147</v>
      </c>
      <c r="AW203" s="14" t="s">
        <v>31</v>
      </c>
      <c r="AX203" s="14" t="s">
        <v>82</v>
      </c>
      <c r="AY203" s="252" t="s">
        <v>138</v>
      </c>
    </row>
    <row r="204" s="2" customFormat="1" ht="16.5" customHeight="1">
      <c r="A204" s="38"/>
      <c r="B204" s="39"/>
      <c r="C204" s="218" t="s">
        <v>233</v>
      </c>
      <c r="D204" s="218" t="s">
        <v>141</v>
      </c>
      <c r="E204" s="219" t="s">
        <v>234</v>
      </c>
      <c r="F204" s="220" t="s">
        <v>235</v>
      </c>
      <c r="G204" s="221" t="s">
        <v>160</v>
      </c>
      <c r="H204" s="222">
        <v>0.127</v>
      </c>
      <c r="I204" s="223"/>
      <c r="J204" s="224">
        <f>ROUND(I204*H204,2)</f>
        <v>0</v>
      </c>
      <c r="K204" s="220" t="s">
        <v>145</v>
      </c>
      <c r="L204" s="44"/>
      <c r="M204" s="225" t="s">
        <v>1</v>
      </c>
      <c r="N204" s="226" t="s">
        <v>40</v>
      </c>
      <c r="O204" s="91"/>
      <c r="P204" s="227">
        <f>O204*H204</f>
        <v>0</v>
      </c>
      <c r="Q204" s="227">
        <v>1.06277</v>
      </c>
      <c r="R204" s="227">
        <f>Q204*H204</f>
        <v>0.13497179000000001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146</v>
      </c>
      <c r="AT204" s="229" t="s">
        <v>141</v>
      </c>
      <c r="AU204" s="229" t="s">
        <v>147</v>
      </c>
      <c r="AY204" s="17" t="s">
        <v>138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147</v>
      </c>
      <c r="BK204" s="230">
        <f>ROUND(I204*H204,2)</f>
        <v>0</v>
      </c>
      <c r="BL204" s="17" t="s">
        <v>146</v>
      </c>
      <c r="BM204" s="229" t="s">
        <v>236</v>
      </c>
    </row>
    <row r="205" s="14" customFormat="1">
      <c r="A205" s="14"/>
      <c r="B205" s="242"/>
      <c r="C205" s="243"/>
      <c r="D205" s="233" t="s">
        <v>149</v>
      </c>
      <c r="E205" s="244" t="s">
        <v>1</v>
      </c>
      <c r="F205" s="245" t="s">
        <v>237</v>
      </c>
      <c r="G205" s="243"/>
      <c r="H205" s="246">
        <v>0.127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149</v>
      </c>
      <c r="AU205" s="252" t="s">
        <v>147</v>
      </c>
      <c r="AV205" s="14" t="s">
        <v>147</v>
      </c>
      <c r="AW205" s="14" t="s">
        <v>31</v>
      </c>
      <c r="AX205" s="14" t="s">
        <v>82</v>
      </c>
      <c r="AY205" s="252" t="s">
        <v>138</v>
      </c>
    </row>
    <row r="206" s="2" customFormat="1" ht="24.15" customHeight="1">
      <c r="A206" s="38"/>
      <c r="B206" s="39"/>
      <c r="C206" s="218" t="s">
        <v>238</v>
      </c>
      <c r="D206" s="218" t="s">
        <v>141</v>
      </c>
      <c r="E206" s="219" t="s">
        <v>239</v>
      </c>
      <c r="F206" s="220" t="s">
        <v>240</v>
      </c>
      <c r="G206" s="221" t="s">
        <v>181</v>
      </c>
      <c r="H206" s="222">
        <v>28.899999999999999</v>
      </c>
      <c r="I206" s="223"/>
      <c r="J206" s="224">
        <f>ROUND(I206*H206,2)</f>
        <v>0</v>
      </c>
      <c r="K206" s="220" t="s">
        <v>145</v>
      </c>
      <c r="L206" s="44"/>
      <c r="M206" s="225" t="s">
        <v>1</v>
      </c>
      <c r="N206" s="226" t="s">
        <v>40</v>
      </c>
      <c r="O206" s="91"/>
      <c r="P206" s="227">
        <f>O206*H206</f>
        <v>0</v>
      </c>
      <c r="Q206" s="227">
        <v>0.11</v>
      </c>
      <c r="R206" s="227">
        <f>Q206*H206</f>
        <v>3.1789999999999998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146</v>
      </c>
      <c r="AT206" s="229" t="s">
        <v>141</v>
      </c>
      <c r="AU206" s="229" t="s">
        <v>147</v>
      </c>
      <c r="AY206" s="17" t="s">
        <v>138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147</v>
      </c>
      <c r="BK206" s="230">
        <f>ROUND(I206*H206,2)</f>
        <v>0</v>
      </c>
      <c r="BL206" s="17" t="s">
        <v>146</v>
      </c>
      <c r="BM206" s="229" t="s">
        <v>241</v>
      </c>
    </row>
    <row r="207" s="14" customFormat="1">
      <c r="A207" s="14"/>
      <c r="B207" s="242"/>
      <c r="C207" s="243"/>
      <c r="D207" s="233" t="s">
        <v>149</v>
      </c>
      <c r="E207" s="244" t="s">
        <v>1</v>
      </c>
      <c r="F207" s="245" t="s">
        <v>242</v>
      </c>
      <c r="G207" s="243"/>
      <c r="H207" s="246">
        <v>28.899999999999999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149</v>
      </c>
      <c r="AU207" s="252" t="s">
        <v>147</v>
      </c>
      <c r="AV207" s="14" t="s">
        <v>147</v>
      </c>
      <c r="AW207" s="14" t="s">
        <v>31</v>
      </c>
      <c r="AX207" s="14" t="s">
        <v>82</v>
      </c>
      <c r="AY207" s="252" t="s">
        <v>138</v>
      </c>
    </row>
    <row r="208" s="2" customFormat="1" ht="16.5" customHeight="1">
      <c r="A208" s="38"/>
      <c r="B208" s="39"/>
      <c r="C208" s="218" t="s">
        <v>243</v>
      </c>
      <c r="D208" s="218" t="s">
        <v>141</v>
      </c>
      <c r="E208" s="219" t="s">
        <v>244</v>
      </c>
      <c r="F208" s="220" t="s">
        <v>245</v>
      </c>
      <c r="G208" s="221" t="s">
        <v>181</v>
      </c>
      <c r="H208" s="222">
        <v>57.799999999999997</v>
      </c>
      <c r="I208" s="223"/>
      <c r="J208" s="224">
        <f>ROUND(I208*H208,2)</f>
        <v>0</v>
      </c>
      <c r="K208" s="220" t="s">
        <v>145</v>
      </c>
      <c r="L208" s="44"/>
      <c r="M208" s="225" t="s">
        <v>1</v>
      </c>
      <c r="N208" s="226" t="s">
        <v>40</v>
      </c>
      <c r="O208" s="91"/>
      <c r="P208" s="227">
        <f>O208*H208</f>
        <v>0</v>
      </c>
      <c r="Q208" s="227">
        <v>0.00012999999999999999</v>
      </c>
      <c r="R208" s="227">
        <f>Q208*H208</f>
        <v>0.007513999999999999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146</v>
      </c>
      <c r="AT208" s="229" t="s">
        <v>141</v>
      </c>
      <c r="AU208" s="229" t="s">
        <v>147</v>
      </c>
      <c r="AY208" s="17" t="s">
        <v>138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147</v>
      </c>
      <c r="BK208" s="230">
        <f>ROUND(I208*H208,2)</f>
        <v>0</v>
      </c>
      <c r="BL208" s="17" t="s">
        <v>146</v>
      </c>
      <c r="BM208" s="229" t="s">
        <v>246</v>
      </c>
    </row>
    <row r="209" s="14" customFormat="1">
      <c r="A209" s="14"/>
      <c r="B209" s="242"/>
      <c r="C209" s="243"/>
      <c r="D209" s="233" t="s">
        <v>149</v>
      </c>
      <c r="E209" s="244" t="s">
        <v>1</v>
      </c>
      <c r="F209" s="245" t="s">
        <v>247</v>
      </c>
      <c r="G209" s="243"/>
      <c r="H209" s="246">
        <v>57.799999999999997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149</v>
      </c>
      <c r="AU209" s="252" t="s">
        <v>147</v>
      </c>
      <c r="AV209" s="14" t="s">
        <v>147</v>
      </c>
      <c r="AW209" s="14" t="s">
        <v>31</v>
      </c>
      <c r="AX209" s="14" t="s">
        <v>82</v>
      </c>
      <c r="AY209" s="252" t="s">
        <v>138</v>
      </c>
    </row>
    <row r="210" s="2" customFormat="1" ht="37.8" customHeight="1">
      <c r="A210" s="38"/>
      <c r="B210" s="39"/>
      <c r="C210" s="218" t="s">
        <v>248</v>
      </c>
      <c r="D210" s="218" t="s">
        <v>141</v>
      </c>
      <c r="E210" s="219" t="s">
        <v>249</v>
      </c>
      <c r="F210" s="220" t="s">
        <v>250</v>
      </c>
      <c r="G210" s="221" t="s">
        <v>173</v>
      </c>
      <c r="H210" s="222">
        <v>26</v>
      </c>
      <c r="I210" s="223"/>
      <c r="J210" s="224">
        <f>ROUND(I210*H210,2)</f>
        <v>0</v>
      </c>
      <c r="K210" s="220" t="s">
        <v>145</v>
      </c>
      <c r="L210" s="44"/>
      <c r="M210" s="225" t="s">
        <v>1</v>
      </c>
      <c r="N210" s="226" t="s">
        <v>40</v>
      </c>
      <c r="O210" s="91"/>
      <c r="P210" s="227">
        <f>O210*H210</f>
        <v>0</v>
      </c>
      <c r="Q210" s="227">
        <v>2.0000000000000002E-05</v>
      </c>
      <c r="R210" s="227">
        <f>Q210*H210</f>
        <v>0.00052000000000000006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146</v>
      </c>
      <c r="AT210" s="229" t="s">
        <v>141</v>
      </c>
      <c r="AU210" s="229" t="s">
        <v>147</v>
      </c>
      <c r="AY210" s="17" t="s">
        <v>138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147</v>
      </c>
      <c r="BK210" s="230">
        <f>ROUND(I210*H210,2)</f>
        <v>0</v>
      </c>
      <c r="BL210" s="17" t="s">
        <v>146</v>
      </c>
      <c r="BM210" s="229" t="s">
        <v>251</v>
      </c>
    </row>
    <row r="211" s="14" customFormat="1">
      <c r="A211" s="14"/>
      <c r="B211" s="242"/>
      <c r="C211" s="243"/>
      <c r="D211" s="233" t="s">
        <v>149</v>
      </c>
      <c r="E211" s="244" t="s">
        <v>1</v>
      </c>
      <c r="F211" s="245" t="s">
        <v>252</v>
      </c>
      <c r="G211" s="243"/>
      <c r="H211" s="246">
        <v>26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149</v>
      </c>
      <c r="AU211" s="252" t="s">
        <v>147</v>
      </c>
      <c r="AV211" s="14" t="s">
        <v>147</v>
      </c>
      <c r="AW211" s="14" t="s">
        <v>31</v>
      </c>
      <c r="AX211" s="14" t="s">
        <v>82</v>
      </c>
      <c r="AY211" s="252" t="s">
        <v>138</v>
      </c>
    </row>
    <row r="212" s="2" customFormat="1" ht="24.15" customHeight="1">
      <c r="A212" s="38"/>
      <c r="B212" s="39"/>
      <c r="C212" s="218" t="s">
        <v>253</v>
      </c>
      <c r="D212" s="218" t="s">
        <v>141</v>
      </c>
      <c r="E212" s="219" t="s">
        <v>254</v>
      </c>
      <c r="F212" s="220" t="s">
        <v>255</v>
      </c>
      <c r="G212" s="221" t="s">
        <v>154</v>
      </c>
      <c r="H212" s="222">
        <v>1.4450000000000001</v>
      </c>
      <c r="I212" s="223"/>
      <c r="J212" s="224">
        <f>ROUND(I212*H212,2)</f>
        <v>0</v>
      </c>
      <c r="K212" s="220" t="s">
        <v>145</v>
      </c>
      <c r="L212" s="44"/>
      <c r="M212" s="225" t="s">
        <v>1</v>
      </c>
      <c r="N212" s="226" t="s">
        <v>40</v>
      </c>
      <c r="O212" s="91"/>
      <c r="P212" s="227">
        <f>O212*H212</f>
        <v>0</v>
      </c>
      <c r="Q212" s="227">
        <v>2.1600000000000001</v>
      </c>
      <c r="R212" s="227">
        <f>Q212*H212</f>
        <v>3.1212000000000004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146</v>
      </c>
      <c r="AT212" s="229" t="s">
        <v>141</v>
      </c>
      <c r="AU212" s="229" t="s">
        <v>147</v>
      </c>
      <c r="AY212" s="17" t="s">
        <v>138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147</v>
      </c>
      <c r="BK212" s="230">
        <f>ROUND(I212*H212,2)</f>
        <v>0</v>
      </c>
      <c r="BL212" s="17" t="s">
        <v>146</v>
      </c>
      <c r="BM212" s="229" t="s">
        <v>256</v>
      </c>
    </row>
    <row r="213" s="14" customFormat="1">
      <c r="A213" s="14"/>
      <c r="B213" s="242"/>
      <c r="C213" s="243"/>
      <c r="D213" s="233" t="s">
        <v>149</v>
      </c>
      <c r="E213" s="244" t="s">
        <v>1</v>
      </c>
      <c r="F213" s="245" t="s">
        <v>257</v>
      </c>
      <c r="G213" s="243"/>
      <c r="H213" s="246">
        <v>1.4450000000000001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149</v>
      </c>
      <c r="AU213" s="252" t="s">
        <v>147</v>
      </c>
      <c r="AV213" s="14" t="s">
        <v>147</v>
      </c>
      <c r="AW213" s="14" t="s">
        <v>31</v>
      </c>
      <c r="AX213" s="14" t="s">
        <v>82</v>
      </c>
      <c r="AY213" s="252" t="s">
        <v>138</v>
      </c>
    </row>
    <row r="214" s="2" customFormat="1" ht="24.15" customHeight="1">
      <c r="A214" s="38"/>
      <c r="B214" s="39"/>
      <c r="C214" s="218" t="s">
        <v>7</v>
      </c>
      <c r="D214" s="218" t="s">
        <v>141</v>
      </c>
      <c r="E214" s="219" t="s">
        <v>258</v>
      </c>
      <c r="F214" s="220" t="s">
        <v>259</v>
      </c>
      <c r="G214" s="221" t="s">
        <v>144</v>
      </c>
      <c r="H214" s="222">
        <v>1</v>
      </c>
      <c r="I214" s="223"/>
      <c r="J214" s="224">
        <f>ROUND(I214*H214,2)</f>
        <v>0</v>
      </c>
      <c r="K214" s="220" t="s">
        <v>145</v>
      </c>
      <c r="L214" s="44"/>
      <c r="M214" s="225" t="s">
        <v>1</v>
      </c>
      <c r="N214" s="226" t="s">
        <v>40</v>
      </c>
      <c r="O214" s="91"/>
      <c r="P214" s="227">
        <f>O214*H214</f>
        <v>0</v>
      </c>
      <c r="Q214" s="227">
        <v>0.017770000000000001</v>
      </c>
      <c r="R214" s="227">
        <f>Q214*H214</f>
        <v>0.017770000000000001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146</v>
      </c>
      <c r="AT214" s="229" t="s">
        <v>141</v>
      </c>
      <c r="AU214" s="229" t="s">
        <v>147</v>
      </c>
      <c r="AY214" s="17" t="s">
        <v>138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147</v>
      </c>
      <c r="BK214" s="230">
        <f>ROUND(I214*H214,2)</f>
        <v>0</v>
      </c>
      <c r="BL214" s="17" t="s">
        <v>146</v>
      </c>
      <c r="BM214" s="229" t="s">
        <v>260</v>
      </c>
    </row>
    <row r="215" s="2" customFormat="1" ht="24.15" customHeight="1">
      <c r="A215" s="38"/>
      <c r="B215" s="39"/>
      <c r="C215" s="253" t="s">
        <v>261</v>
      </c>
      <c r="D215" s="253" t="s">
        <v>163</v>
      </c>
      <c r="E215" s="254" t="s">
        <v>262</v>
      </c>
      <c r="F215" s="255" t="s">
        <v>263</v>
      </c>
      <c r="G215" s="256" t="s">
        <v>144</v>
      </c>
      <c r="H215" s="257">
        <v>1</v>
      </c>
      <c r="I215" s="258"/>
      <c r="J215" s="259">
        <f>ROUND(I215*H215,2)</f>
        <v>0</v>
      </c>
      <c r="K215" s="255" t="s">
        <v>145</v>
      </c>
      <c r="L215" s="260"/>
      <c r="M215" s="261" t="s">
        <v>1</v>
      </c>
      <c r="N215" s="262" t="s">
        <v>40</v>
      </c>
      <c r="O215" s="91"/>
      <c r="P215" s="227">
        <f>O215*H215</f>
        <v>0</v>
      </c>
      <c r="Q215" s="227">
        <v>0.021149999999999999</v>
      </c>
      <c r="R215" s="227">
        <f>Q215*H215</f>
        <v>0.021149999999999999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166</v>
      </c>
      <c r="AT215" s="229" t="s">
        <v>163</v>
      </c>
      <c r="AU215" s="229" t="s">
        <v>147</v>
      </c>
      <c r="AY215" s="17" t="s">
        <v>138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147</v>
      </c>
      <c r="BK215" s="230">
        <f>ROUND(I215*H215,2)</f>
        <v>0</v>
      </c>
      <c r="BL215" s="17" t="s">
        <v>146</v>
      </c>
      <c r="BM215" s="229" t="s">
        <v>264</v>
      </c>
    </row>
    <row r="216" s="2" customFormat="1">
      <c r="A216" s="38"/>
      <c r="B216" s="39"/>
      <c r="C216" s="40"/>
      <c r="D216" s="233" t="s">
        <v>168</v>
      </c>
      <c r="E216" s="40"/>
      <c r="F216" s="263" t="s">
        <v>265</v>
      </c>
      <c r="G216" s="40"/>
      <c r="H216" s="40"/>
      <c r="I216" s="264"/>
      <c r="J216" s="40"/>
      <c r="K216" s="40"/>
      <c r="L216" s="44"/>
      <c r="M216" s="265"/>
      <c r="N216" s="26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168</v>
      </c>
      <c r="AU216" s="17" t="s">
        <v>147</v>
      </c>
    </row>
    <row r="217" s="2" customFormat="1" ht="24.15" customHeight="1">
      <c r="A217" s="38"/>
      <c r="B217" s="39"/>
      <c r="C217" s="218" t="s">
        <v>266</v>
      </c>
      <c r="D217" s="218" t="s">
        <v>141</v>
      </c>
      <c r="E217" s="219" t="s">
        <v>267</v>
      </c>
      <c r="F217" s="220" t="s">
        <v>268</v>
      </c>
      <c r="G217" s="221" t="s">
        <v>144</v>
      </c>
      <c r="H217" s="222">
        <v>1</v>
      </c>
      <c r="I217" s="223"/>
      <c r="J217" s="224">
        <f>ROUND(I217*H217,2)</f>
        <v>0</v>
      </c>
      <c r="K217" s="220" t="s">
        <v>145</v>
      </c>
      <c r="L217" s="44"/>
      <c r="M217" s="225" t="s">
        <v>1</v>
      </c>
      <c r="N217" s="226" t="s">
        <v>40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146</v>
      </c>
      <c r="AT217" s="229" t="s">
        <v>141</v>
      </c>
      <c r="AU217" s="229" t="s">
        <v>147</v>
      </c>
      <c r="AY217" s="17" t="s">
        <v>138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147</v>
      </c>
      <c r="BK217" s="230">
        <f>ROUND(I217*H217,2)</f>
        <v>0</v>
      </c>
      <c r="BL217" s="17" t="s">
        <v>146</v>
      </c>
      <c r="BM217" s="229" t="s">
        <v>269</v>
      </c>
    </row>
    <row r="218" s="2" customFormat="1" ht="16.5" customHeight="1">
      <c r="A218" s="38"/>
      <c r="B218" s="39"/>
      <c r="C218" s="253" t="s">
        <v>270</v>
      </c>
      <c r="D218" s="253" t="s">
        <v>163</v>
      </c>
      <c r="E218" s="254" t="s">
        <v>271</v>
      </c>
      <c r="F218" s="255" t="s">
        <v>272</v>
      </c>
      <c r="G218" s="256" t="s">
        <v>144</v>
      </c>
      <c r="H218" s="257">
        <v>1</v>
      </c>
      <c r="I218" s="258"/>
      <c r="J218" s="259">
        <f>ROUND(I218*H218,2)</f>
        <v>0</v>
      </c>
      <c r="K218" s="255" t="s">
        <v>145</v>
      </c>
      <c r="L218" s="260"/>
      <c r="M218" s="261" t="s">
        <v>1</v>
      </c>
      <c r="N218" s="262" t="s">
        <v>40</v>
      </c>
      <c r="O218" s="91"/>
      <c r="P218" s="227">
        <f>O218*H218</f>
        <v>0</v>
      </c>
      <c r="Q218" s="227">
        <v>0.00059000000000000003</v>
      </c>
      <c r="R218" s="227">
        <f>Q218*H218</f>
        <v>0.00059000000000000003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166</v>
      </c>
      <c r="AT218" s="229" t="s">
        <v>163</v>
      </c>
      <c r="AU218" s="229" t="s">
        <v>147</v>
      </c>
      <c r="AY218" s="17" t="s">
        <v>138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147</v>
      </c>
      <c r="BK218" s="230">
        <f>ROUND(I218*H218,2)</f>
        <v>0</v>
      </c>
      <c r="BL218" s="17" t="s">
        <v>146</v>
      </c>
      <c r="BM218" s="229" t="s">
        <v>273</v>
      </c>
    </row>
    <row r="219" s="12" customFormat="1" ht="22.8" customHeight="1">
      <c r="A219" s="12"/>
      <c r="B219" s="202"/>
      <c r="C219" s="203"/>
      <c r="D219" s="204" t="s">
        <v>73</v>
      </c>
      <c r="E219" s="216" t="s">
        <v>198</v>
      </c>
      <c r="F219" s="216" t="s">
        <v>274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SUM(P220:P263)</f>
        <v>0</v>
      </c>
      <c r="Q219" s="210"/>
      <c r="R219" s="211">
        <f>SUM(R220:R263)</f>
        <v>0.28229100000000001</v>
      </c>
      <c r="S219" s="210"/>
      <c r="T219" s="212">
        <f>SUM(T220:T263)</f>
        <v>46.290199999999999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82</v>
      </c>
      <c r="AT219" s="214" t="s">
        <v>73</v>
      </c>
      <c r="AU219" s="214" t="s">
        <v>82</v>
      </c>
      <c r="AY219" s="213" t="s">
        <v>138</v>
      </c>
      <c r="BK219" s="215">
        <f>SUM(BK220:BK263)</f>
        <v>0</v>
      </c>
    </row>
    <row r="220" s="2" customFormat="1" ht="24.15" customHeight="1">
      <c r="A220" s="38"/>
      <c r="B220" s="39"/>
      <c r="C220" s="218" t="s">
        <v>275</v>
      </c>
      <c r="D220" s="218" t="s">
        <v>141</v>
      </c>
      <c r="E220" s="219" t="s">
        <v>276</v>
      </c>
      <c r="F220" s="220" t="s">
        <v>277</v>
      </c>
      <c r="G220" s="221" t="s">
        <v>181</v>
      </c>
      <c r="H220" s="222">
        <v>28.899999999999999</v>
      </c>
      <c r="I220" s="223"/>
      <c r="J220" s="224">
        <f>ROUND(I220*H220,2)</f>
        <v>0</v>
      </c>
      <c r="K220" s="220" t="s">
        <v>1</v>
      </c>
      <c r="L220" s="44"/>
      <c r="M220" s="225" t="s">
        <v>1</v>
      </c>
      <c r="N220" s="226" t="s">
        <v>40</v>
      </c>
      <c r="O220" s="91"/>
      <c r="P220" s="227">
        <f>O220*H220</f>
        <v>0</v>
      </c>
      <c r="Q220" s="227">
        <v>3.0000000000000001E-05</v>
      </c>
      <c r="R220" s="227">
        <f>Q220*H220</f>
        <v>0.00086699999999999993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146</v>
      </c>
      <c r="AT220" s="229" t="s">
        <v>141</v>
      </c>
      <c r="AU220" s="229" t="s">
        <v>147</v>
      </c>
      <c r="AY220" s="17" t="s">
        <v>138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147</v>
      </c>
      <c r="BK220" s="230">
        <f>ROUND(I220*H220,2)</f>
        <v>0</v>
      </c>
      <c r="BL220" s="17" t="s">
        <v>146</v>
      </c>
      <c r="BM220" s="229" t="s">
        <v>278</v>
      </c>
    </row>
    <row r="221" s="14" customFormat="1">
      <c r="A221" s="14"/>
      <c r="B221" s="242"/>
      <c r="C221" s="243"/>
      <c r="D221" s="233" t="s">
        <v>149</v>
      </c>
      <c r="E221" s="244" t="s">
        <v>1</v>
      </c>
      <c r="F221" s="245" t="s">
        <v>242</v>
      </c>
      <c r="G221" s="243"/>
      <c r="H221" s="246">
        <v>28.899999999999999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149</v>
      </c>
      <c r="AU221" s="252" t="s">
        <v>147</v>
      </c>
      <c r="AV221" s="14" t="s">
        <v>147</v>
      </c>
      <c r="AW221" s="14" t="s">
        <v>31</v>
      </c>
      <c r="AX221" s="14" t="s">
        <v>82</v>
      </c>
      <c r="AY221" s="252" t="s">
        <v>138</v>
      </c>
    </row>
    <row r="222" s="2" customFormat="1" ht="21.75" customHeight="1">
      <c r="A222" s="38"/>
      <c r="B222" s="39"/>
      <c r="C222" s="218" t="s">
        <v>279</v>
      </c>
      <c r="D222" s="218" t="s">
        <v>141</v>
      </c>
      <c r="E222" s="219" t="s">
        <v>280</v>
      </c>
      <c r="F222" s="220" t="s">
        <v>281</v>
      </c>
      <c r="G222" s="221" t="s">
        <v>181</v>
      </c>
      <c r="H222" s="222">
        <v>18.800000000000001</v>
      </c>
      <c r="I222" s="223"/>
      <c r="J222" s="224">
        <f>ROUND(I222*H222,2)</f>
        <v>0</v>
      </c>
      <c r="K222" s="220" t="s">
        <v>145</v>
      </c>
      <c r="L222" s="44"/>
      <c r="M222" s="225" t="s">
        <v>1</v>
      </c>
      <c r="N222" s="226" t="s">
        <v>40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0.26100000000000001</v>
      </c>
      <c r="T222" s="228">
        <f>S222*H222</f>
        <v>4.9068000000000005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146</v>
      </c>
      <c r="AT222" s="229" t="s">
        <v>141</v>
      </c>
      <c r="AU222" s="229" t="s">
        <v>147</v>
      </c>
      <c r="AY222" s="17" t="s">
        <v>138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147</v>
      </c>
      <c r="BK222" s="230">
        <f>ROUND(I222*H222,2)</f>
        <v>0</v>
      </c>
      <c r="BL222" s="17" t="s">
        <v>146</v>
      </c>
      <c r="BM222" s="229" t="s">
        <v>282</v>
      </c>
    </row>
    <row r="223" s="13" customFormat="1">
      <c r="A223" s="13"/>
      <c r="B223" s="231"/>
      <c r="C223" s="232"/>
      <c r="D223" s="233" t="s">
        <v>149</v>
      </c>
      <c r="E223" s="234" t="s">
        <v>1</v>
      </c>
      <c r="F223" s="235" t="s">
        <v>283</v>
      </c>
      <c r="G223" s="232"/>
      <c r="H223" s="234" t="s">
        <v>1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149</v>
      </c>
      <c r="AU223" s="241" t="s">
        <v>147</v>
      </c>
      <c r="AV223" s="13" t="s">
        <v>82</v>
      </c>
      <c r="AW223" s="13" t="s">
        <v>31</v>
      </c>
      <c r="AX223" s="13" t="s">
        <v>74</v>
      </c>
      <c r="AY223" s="241" t="s">
        <v>138</v>
      </c>
    </row>
    <row r="224" s="14" customFormat="1">
      <c r="A224" s="14"/>
      <c r="B224" s="242"/>
      <c r="C224" s="243"/>
      <c r="D224" s="233" t="s">
        <v>149</v>
      </c>
      <c r="E224" s="244" t="s">
        <v>1</v>
      </c>
      <c r="F224" s="245" t="s">
        <v>284</v>
      </c>
      <c r="G224" s="243"/>
      <c r="H224" s="246">
        <v>20.800000000000001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149</v>
      </c>
      <c r="AU224" s="252" t="s">
        <v>147</v>
      </c>
      <c r="AV224" s="14" t="s">
        <v>147</v>
      </c>
      <c r="AW224" s="14" t="s">
        <v>31</v>
      </c>
      <c r="AX224" s="14" t="s">
        <v>74</v>
      </c>
      <c r="AY224" s="252" t="s">
        <v>138</v>
      </c>
    </row>
    <row r="225" s="13" customFormat="1">
      <c r="A225" s="13"/>
      <c r="B225" s="231"/>
      <c r="C225" s="232"/>
      <c r="D225" s="233" t="s">
        <v>149</v>
      </c>
      <c r="E225" s="234" t="s">
        <v>1</v>
      </c>
      <c r="F225" s="235" t="s">
        <v>193</v>
      </c>
      <c r="G225" s="232"/>
      <c r="H225" s="234" t="s">
        <v>1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149</v>
      </c>
      <c r="AU225" s="241" t="s">
        <v>147</v>
      </c>
      <c r="AV225" s="13" t="s">
        <v>82</v>
      </c>
      <c r="AW225" s="13" t="s">
        <v>31</v>
      </c>
      <c r="AX225" s="13" t="s">
        <v>74</v>
      </c>
      <c r="AY225" s="241" t="s">
        <v>138</v>
      </c>
    </row>
    <row r="226" s="14" customFormat="1">
      <c r="A226" s="14"/>
      <c r="B226" s="242"/>
      <c r="C226" s="243"/>
      <c r="D226" s="233" t="s">
        <v>149</v>
      </c>
      <c r="E226" s="244" t="s">
        <v>1</v>
      </c>
      <c r="F226" s="245" t="s">
        <v>285</v>
      </c>
      <c r="G226" s="243"/>
      <c r="H226" s="246">
        <v>-2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149</v>
      </c>
      <c r="AU226" s="252" t="s">
        <v>147</v>
      </c>
      <c r="AV226" s="14" t="s">
        <v>147</v>
      </c>
      <c r="AW226" s="14" t="s">
        <v>31</v>
      </c>
      <c r="AX226" s="14" t="s">
        <v>74</v>
      </c>
      <c r="AY226" s="252" t="s">
        <v>138</v>
      </c>
    </row>
    <row r="227" s="15" customFormat="1">
      <c r="A227" s="15"/>
      <c r="B227" s="267"/>
      <c r="C227" s="268"/>
      <c r="D227" s="233" t="s">
        <v>149</v>
      </c>
      <c r="E227" s="269" t="s">
        <v>1</v>
      </c>
      <c r="F227" s="270" t="s">
        <v>177</v>
      </c>
      <c r="G227" s="268"/>
      <c r="H227" s="271">
        <v>18.800000000000001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7" t="s">
        <v>149</v>
      </c>
      <c r="AU227" s="277" t="s">
        <v>147</v>
      </c>
      <c r="AV227" s="15" t="s">
        <v>146</v>
      </c>
      <c r="AW227" s="15" t="s">
        <v>31</v>
      </c>
      <c r="AX227" s="15" t="s">
        <v>82</v>
      </c>
      <c r="AY227" s="277" t="s">
        <v>138</v>
      </c>
    </row>
    <row r="228" s="2" customFormat="1" ht="24.15" customHeight="1">
      <c r="A228" s="38"/>
      <c r="B228" s="39"/>
      <c r="C228" s="218" t="s">
        <v>286</v>
      </c>
      <c r="D228" s="218" t="s">
        <v>141</v>
      </c>
      <c r="E228" s="219" t="s">
        <v>287</v>
      </c>
      <c r="F228" s="220" t="s">
        <v>288</v>
      </c>
      <c r="G228" s="221" t="s">
        <v>144</v>
      </c>
      <c r="H228" s="222">
        <v>24</v>
      </c>
      <c r="I228" s="223"/>
      <c r="J228" s="224">
        <f>ROUND(I228*H228,2)</f>
        <v>0</v>
      </c>
      <c r="K228" s="220" t="s">
        <v>145</v>
      </c>
      <c r="L228" s="44"/>
      <c r="M228" s="225" t="s">
        <v>1</v>
      </c>
      <c r="N228" s="226" t="s">
        <v>40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0.053999999999999999</v>
      </c>
      <c r="T228" s="228">
        <f>S228*H228</f>
        <v>1.296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146</v>
      </c>
      <c r="AT228" s="229" t="s">
        <v>141</v>
      </c>
      <c r="AU228" s="229" t="s">
        <v>147</v>
      </c>
      <c r="AY228" s="17" t="s">
        <v>138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147</v>
      </c>
      <c r="BK228" s="230">
        <f>ROUND(I228*H228,2)</f>
        <v>0</v>
      </c>
      <c r="BL228" s="17" t="s">
        <v>146</v>
      </c>
      <c r="BM228" s="229" t="s">
        <v>289</v>
      </c>
    </row>
    <row r="229" s="14" customFormat="1">
      <c r="A229" s="14"/>
      <c r="B229" s="242"/>
      <c r="C229" s="243"/>
      <c r="D229" s="233" t="s">
        <v>149</v>
      </c>
      <c r="E229" s="244" t="s">
        <v>1</v>
      </c>
      <c r="F229" s="245" t="s">
        <v>290</v>
      </c>
      <c r="G229" s="243"/>
      <c r="H229" s="246">
        <v>24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149</v>
      </c>
      <c r="AU229" s="252" t="s">
        <v>147</v>
      </c>
      <c r="AV229" s="14" t="s">
        <v>147</v>
      </c>
      <c r="AW229" s="14" t="s">
        <v>31</v>
      </c>
      <c r="AX229" s="14" t="s">
        <v>74</v>
      </c>
      <c r="AY229" s="252" t="s">
        <v>138</v>
      </c>
    </row>
    <row r="230" s="15" customFormat="1">
      <c r="A230" s="15"/>
      <c r="B230" s="267"/>
      <c r="C230" s="268"/>
      <c r="D230" s="233" t="s">
        <v>149</v>
      </c>
      <c r="E230" s="269" t="s">
        <v>1</v>
      </c>
      <c r="F230" s="270" t="s">
        <v>177</v>
      </c>
      <c r="G230" s="268"/>
      <c r="H230" s="271">
        <v>24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149</v>
      </c>
      <c r="AU230" s="277" t="s">
        <v>147</v>
      </c>
      <c r="AV230" s="15" t="s">
        <v>146</v>
      </c>
      <c r="AW230" s="15" t="s">
        <v>31</v>
      </c>
      <c r="AX230" s="15" t="s">
        <v>82</v>
      </c>
      <c r="AY230" s="277" t="s">
        <v>138</v>
      </c>
    </row>
    <row r="231" s="2" customFormat="1" ht="37.8" customHeight="1">
      <c r="A231" s="38"/>
      <c r="B231" s="39"/>
      <c r="C231" s="218" t="s">
        <v>291</v>
      </c>
      <c r="D231" s="218" t="s">
        <v>141</v>
      </c>
      <c r="E231" s="219" t="s">
        <v>292</v>
      </c>
      <c r="F231" s="220" t="s">
        <v>293</v>
      </c>
      <c r="G231" s="221" t="s">
        <v>154</v>
      </c>
      <c r="H231" s="222">
        <v>1.3500000000000001</v>
      </c>
      <c r="I231" s="223"/>
      <c r="J231" s="224">
        <f>ROUND(I231*H231,2)</f>
        <v>0</v>
      </c>
      <c r="K231" s="220" t="s">
        <v>145</v>
      </c>
      <c r="L231" s="44"/>
      <c r="M231" s="225" t="s">
        <v>1</v>
      </c>
      <c r="N231" s="226" t="s">
        <v>40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2.2000000000000002</v>
      </c>
      <c r="T231" s="228">
        <f>S231*H231</f>
        <v>2.9700000000000006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146</v>
      </c>
      <c r="AT231" s="229" t="s">
        <v>141</v>
      </c>
      <c r="AU231" s="229" t="s">
        <v>147</v>
      </c>
      <c r="AY231" s="17" t="s">
        <v>138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147</v>
      </c>
      <c r="BK231" s="230">
        <f>ROUND(I231*H231,2)</f>
        <v>0</v>
      </c>
      <c r="BL231" s="17" t="s">
        <v>146</v>
      </c>
      <c r="BM231" s="229" t="s">
        <v>294</v>
      </c>
    </row>
    <row r="232" s="14" customFormat="1">
      <c r="A232" s="14"/>
      <c r="B232" s="242"/>
      <c r="C232" s="243"/>
      <c r="D232" s="233" t="s">
        <v>149</v>
      </c>
      <c r="E232" s="244" t="s">
        <v>1</v>
      </c>
      <c r="F232" s="245" t="s">
        <v>295</v>
      </c>
      <c r="G232" s="243"/>
      <c r="H232" s="246">
        <v>1.3500000000000001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149</v>
      </c>
      <c r="AU232" s="252" t="s">
        <v>147</v>
      </c>
      <c r="AV232" s="14" t="s">
        <v>147</v>
      </c>
      <c r="AW232" s="14" t="s">
        <v>31</v>
      </c>
      <c r="AX232" s="14" t="s">
        <v>74</v>
      </c>
      <c r="AY232" s="252" t="s">
        <v>138</v>
      </c>
    </row>
    <row r="233" s="15" customFormat="1">
      <c r="A233" s="15"/>
      <c r="B233" s="267"/>
      <c r="C233" s="268"/>
      <c r="D233" s="233" t="s">
        <v>149</v>
      </c>
      <c r="E233" s="269" t="s">
        <v>1</v>
      </c>
      <c r="F233" s="270" t="s">
        <v>177</v>
      </c>
      <c r="G233" s="268"/>
      <c r="H233" s="271">
        <v>1.3500000000000001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7" t="s">
        <v>149</v>
      </c>
      <c r="AU233" s="277" t="s">
        <v>147</v>
      </c>
      <c r="AV233" s="15" t="s">
        <v>146</v>
      </c>
      <c r="AW233" s="15" t="s">
        <v>31</v>
      </c>
      <c r="AX233" s="15" t="s">
        <v>82</v>
      </c>
      <c r="AY233" s="277" t="s">
        <v>138</v>
      </c>
    </row>
    <row r="234" s="2" customFormat="1" ht="24.15" customHeight="1">
      <c r="A234" s="38"/>
      <c r="B234" s="39"/>
      <c r="C234" s="218" t="s">
        <v>296</v>
      </c>
      <c r="D234" s="218" t="s">
        <v>141</v>
      </c>
      <c r="E234" s="219" t="s">
        <v>297</v>
      </c>
      <c r="F234" s="220" t="s">
        <v>298</v>
      </c>
      <c r="G234" s="221" t="s">
        <v>181</v>
      </c>
      <c r="H234" s="222">
        <v>9</v>
      </c>
      <c r="I234" s="223"/>
      <c r="J234" s="224">
        <f>ROUND(I234*H234,2)</f>
        <v>0</v>
      </c>
      <c r="K234" s="220" t="s">
        <v>145</v>
      </c>
      <c r="L234" s="44"/>
      <c r="M234" s="225" t="s">
        <v>1</v>
      </c>
      <c r="N234" s="226" t="s">
        <v>40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0.035000000000000003</v>
      </c>
      <c r="T234" s="228">
        <f>S234*H234</f>
        <v>0.31500000000000006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146</v>
      </c>
      <c r="AT234" s="229" t="s">
        <v>141</v>
      </c>
      <c r="AU234" s="229" t="s">
        <v>147</v>
      </c>
      <c r="AY234" s="17" t="s">
        <v>138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147</v>
      </c>
      <c r="BK234" s="230">
        <f>ROUND(I234*H234,2)</f>
        <v>0</v>
      </c>
      <c r="BL234" s="17" t="s">
        <v>146</v>
      </c>
      <c r="BM234" s="229" t="s">
        <v>299</v>
      </c>
    </row>
    <row r="235" s="14" customFormat="1">
      <c r="A235" s="14"/>
      <c r="B235" s="242"/>
      <c r="C235" s="243"/>
      <c r="D235" s="233" t="s">
        <v>149</v>
      </c>
      <c r="E235" s="244" t="s">
        <v>1</v>
      </c>
      <c r="F235" s="245" t="s">
        <v>300</v>
      </c>
      <c r="G235" s="243"/>
      <c r="H235" s="246">
        <v>9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149</v>
      </c>
      <c r="AU235" s="252" t="s">
        <v>147</v>
      </c>
      <c r="AV235" s="14" t="s">
        <v>147</v>
      </c>
      <c r="AW235" s="14" t="s">
        <v>31</v>
      </c>
      <c r="AX235" s="14" t="s">
        <v>74</v>
      </c>
      <c r="AY235" s="252" t="s">
        <v>138</v>
      </c>
    </row>
    <row r="236" s="15" customFormat="1">
      <c r="A236" s="15"/>
      <c r="B236" s="267"/>
      <c r="C236" s="268"/>
      <c r="D236" s="233" t="s">
        <v>149</v>
      </c>
      <c r="E236" s="269" t="s">
        <v>1</v>
      </c>
      <c r="F236" s="270" t="s">
        <v>177</v>
      </c>
      <c r="G236" s="268"/>
      <c r="H236" s="271">
        <v>9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149</v>
      </c>
      <c r="AU236" s="277" t="s">
        <v>147</v>
      </c>
      <c r="AV236" s="15" t="s">
        <v>146</v>
      </c>
      <c r="AW236" s="15" t="s">
        <v>31</v>
      </c>
      <c r="AX236" s="15" t="s">
        <v>82</v>
      </c>
      <c r="AY236" s="277" t="s">
        <v>138</v>
      </c>
    </row>
    <row r="237" s="2" customFormat="1" ht="21.75" customHeight="1">
      <c r="A237" s="38"/>
      <c r="B237" s="39"/>
      <c r="C237" s="218" t="s">
        <v>301</v>
      </c>
      <c r="D237" s="218" t="s">
        <v>141</v>
      </c>
      <c r="E237" s="219" t="s">
        <v>302</v>
      </c>
      <c r="F237" s="220" t="s">
        <v>303</v>
      </c>
      <c r="G237" s="221" t="s">
        <v>154</v>
      </c>
      <c r="H237" s="222">
        <v>11.560000000000001</v>
      </c>
      <c r="I237" s="223"/>
      <c r="J237" s="224">
        <f>ROUND(I237*H237,2)</f>
        <v>0</v>
      </c>
      <c r="K237" s="220" t="s">
        <v>145</v>
      </c>
      <c r="L237" s="44"/>
      <c r="M237" s="225" t="s">
        <v>1</v>
      </c>
      <c r="N237" s="226" t="s">
        <v>40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1.3999999999999999</v>
      </c>
      <c r="T237" s="228">
        <f>S237*H237</f>
        <v>16.184000000000001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146</v>
      </c>
      <c r="AT237" s="229" t="s">
        <v>141</v>
      </c>
      <c r="AU237" s="229" t="s">
        <v>147</v>
      </c>
      <c r="AY237" s="17" t="s">
        <v>138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147</v>
      </c>
      <c r="BK237" s="230">
        <f>ROUND(I237*H237,2)</f>
        <v>0</v>
      </c>
      <c r="BL237" s="17" t="s">
        <v>146</v>
      </c>
      <c r="BM237" s="229" t="s">
        <v>304</v>
      </c>
    </row>
    <row r="238" s="14" customFormat="1">
      <c r="A238" s="14"/>
      <c r="B238" s="242"/>
      <c r="C238" s="243"/>
      <c r="D238" s="233" t="s">
        <v>149</v>
      </c>
      <c r="E238" s="244" t="s">
        <v>1</v>
      </c>
      <c r="F238" s="245" t="s">
        <v>305</v>
      </c>
      <c r="G238" s="243"/>
      <c r="H238" s="246">
        <v>11.560000000000001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149</v>
      </c>
      <c r="AU238" s="252" t="s">
        <v>147</v>
      </c>
      <c r="AV238" s="14" t="s">
        <v>147</v>
      </c>
      <c r="AW238" s="14" t="s">
        <v>31</v>
      </c>
      <c r="AX238" s="14" t="s">
        <v>74</v>
      </c>
      <c r="AY238" s="252" t="s">
        <v>138</v>
      </c>
    </row>
    <row r="239" s="15" customFormat="1">
      <c r="A239" s="15"/>
      <c r="B239" s="267"/>
      <c r="C239" s="268"/>
      <c r="D239" s="233" t="s">
        <v>149</v>
      </c>
      <c r="E239" s="269" t="s">
        <v>1</v>
      </c>
      <c r="F239" s="270" t="s">
        <v>177</v>
      </c>
      <c r="G239" s="268"/>
      <c r="H239" s="271">
        <v>11.560000000000001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149</v>
      </c>
      <c r="AU239" s="277" t="s">
        <v>147</v>
      </c>
      <c r="AV239" s="15" t="s">
        <v>146</v>
      </c>
      <c r="AW239" s="15" t="s">
        <v>31</v>
      </c>
      <c r="AX239" s="15" t="s">
        <v>82</v>
      </c>
      <c r="AY239" s="277" t="s">
        <v>138</v>
      </c>
    </row>
    <row r="240" s="2" customFormat="1" ht="24.15" customHeight="1">
      <c r="A240" s="38"/>
      <c r="B240" s="39"/>
      <c r="C240" s="218" t="s">
        <v>306</v>
      </c>
      <c r="D240" s="218" t="s">
        <v>141</v>
      </c>
      <c r="E240" s="219" t="s">
        <v>307</v>
      </c>
      <c r="F240" s="220" t="s">
        <v>308</v>
      </c>
      <c r="G240" s="221" t="s">
        <v>154</v>
      </c>
      <c r="H240" s="222">
        <v>7.2249999999999996</v>
      </c>
      <c r="I240" s="223"/>
      <c r="J240" s="224">
        <f>ROUND(I240*H240,2)</f>
        <v>0</v>
      </c>
      <c r="K240" s="220" t="s">
        <v>145</v>
      </c>
      <c r="L240" s="44"/>
      <c r="M240" s="225" t="s">
        <v>1</v>
      </c>
      <c r="N240" s="226" t="s">
        <v>40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1.3999999999999999</v>
      </c>
      <c r="T240" s="228">
        <f>S240*H240</f>
        <v>10.114999999999998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146</v>
      </c>
      <c r="AT240" s="229" t="s">
        <v>141</v>
      </c>
      <c r="AU240" s="229" t="s">
        <v>147</v>
      </c>
      <c r="AY240" s="17" t="s">
        <v>138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147</v>
      </c>
      <c r="BK240" s="230">
        <f>ROUND(I240*H240,2)</f>
        <v>0</v>
      </c>
      <c r="BL240" s="17" t="s">
        <v>146</v>
      </c>
      <c r="BM240" s="229" t="s">
        <v>309</v>
      </c>
    </row>
    <row r="241" s="14" customFormat="1">
      <c r="A241" s="14"/>
      <c r="B241" s="242"/>
      <c r="C241" s="243"/>
      <c r="D241" s="233" t="s">
        <v>149</v>
      </c>
      <c r="E241" s="244" t="s">
        <v>1</v>
      </c>
      <c r="F241" s="245" t="s">
        <v>310</v>
      </c>
      <c r="G241" s="243"/>
      <c r="H241" s="246">
        <v>7.2249999999999996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149</v>
      </c>
      <c r="AU241" s="252" t="s">
        <v>147</v>
      </c>
      <c r="AV241" s="14" t="s">
        <v>147</v>
      </c>
      <c r="AW241" s="14" t="s">
        <v>31</v>
      </c>
      <c r="AX241" s="14" t="s">
        <v>82</v>
      </c>
      <c r="AY241" s="252" t="s">
        <v>138</v>
      </c>
    </row>
    <row r="242" s="2" customFormat="1" ht="21.75" customHeight="1">
      <c r="A242" s="38"/>
      <c r="B242" s="39"/>
      <c r="C242" s="218" t="s">
        <v>311</v>
      </c>
      <c r="D242" s="218" t="s">
        <v>141</v>
      </c>
      <c r="E242" s="219" t="s">
        <v>312</v>
      </c>
      <c r="F242" s="220" t="s">
        <v>313</v>
      </c>
      <c r="G242" s="221" t="s">
        <v>181</v>
      </c>
      <c r="H242" s="222">
        <v>6</v>
      </c>
      <c r="I242" s="223"/>
      <c r="J242" s="224">
        <f>ROUND(I242*H242,2)</f>
        <v>0</v>
      </c>
      <c r="K242" s="220" t="s">
        <v>145</v>
      </c>
      <c r="L242" s="44"/>
      <c r="M242" s="225" t="s">
        <v>1</v>
      </c>
      <c r="N242" s="226" t="s">
        <v>40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0.075999999999999998</v>
      </c>
      <c r="T242" s="228">
        <f>S242*H242</f>
        <v>0.45599999999999996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146</v>
      </c>
      <c r="AT242" s="229" t="s">
        <v>141</v>
      </c>
      <c r="AU242" s="229" t="s">
        <v>147</v>
      </c>
      <c r="AY242" s="17" t="s">
        <v>138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147</v>
      </c>
      <c r="BK242" s="230">
        <f>ROUND(I242*H242,2)</f>
        <v>0</v>
      </c>
      <c r="BL242" s="17" t="s">
        <v>146</v>
      </c>
      <c r="BM242" s="229" t="s">
        <v>314</v>
      </c>
    </row>
    <row r="243" s="14" customFormat="1">
      <c r="A243" s="14"/>
      <c r="B243" s="242"/>
      <c r="C243" s="243"/>
      <c r="D243" s="233" t="s">
        <v>149</v>
      </c>
      <c r="E243" s="244" t="s">
        <v>1</v>
      </c>
      <c r="F243" s="245" t="s">
        <v>315</v>
      </c>
      <c r="G243" s="243"/>
      <c r="H243" s="246">
        <v>6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149</v>
      </c>
      <c r="AU243" s="252" t="s">
        <v>147</v>
      </c>
      <c r="AV243" s="14" t="s">
        <v>147</v>
      </c>
      <c r="AW243" s="14" t="s">
        <v>31</v>
      </c>
      <c r="AX243" s="14" t="s">
        <v>82</v>
      </c>
      <c r="AY243" s="252" t="s">
        <v>138</v>
      </c>
    </row>
    <row r="244" s="2" customFormat="1" ht="24.15" customHeight="1">
      <c r="A244" s="38"/>
      <c r="B244" s="39"/>
      <c r="C244" s="218" t="s">
        <v>316</v>
      </c>
      <c r="D244" s="218" t="s">
        <v>141</v>
      </c>
      <c r="E244" s="219" t="s">
        <v>317</v>
      </c>
      <c r="F244" s="220" t="s">
        <v>318</v>
      </c>
      <c r="G244" s="221" t="s">
        <v>144</v>
      </c>
      <c r="H244" s="222">
        <v>1</v>
      </c>
      <c r="I244" s="223"/>
      <c r="J244" s="224">
        <f>ROUND(I244*H244,2)</f>
        <v>0</v>
      </c>
      <c r="K244" s="220" t="s">
        <v>145</v>
      </c>
      <c r="L244" s="44"/>
      <c r="M244" s="225" t="s">
        <v>1</v>
      </c>
      <c r="N244" s="226" t="s">
        <v>40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0.27600000000000002</v>
      </c>
      <c r="T244" s="228">
        <f>S244*H244</f>
        <v>0.27600000000000002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146</v>
      </c>
      <c r="AT244" s="229" t="s">
        <v>141</v>
      </c>
      <c r="AU244" s="229" t="s">
        <v>147</v>
      </c>
      <c r="AY244" s="17" t="s">
        <v>138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147</v>
      </c>
      <c r="BK244" s="230">
        <f>ROUND(I244*H244,2)</f>
        <v>0</v>
      </c>
      <c r="BL244" s="17" t="s">
        <v>146</v>
      </c>
      <c r="BM244" s="229" t="s">
        <v>319</v>
      </c>
    </row>
    <row r="245" s="2" customFormat="1" ht="24.15" customHeight="1">
      <c r="A245" s="38"/>
      <c r="B245" s="39"/>
      <c r="C245" s="218" t="s">
        <v>320</v>
      </c>
      <c r="D245" s="218" t="s">
        <v>141</v>
      </c>
      <c r="E245" s="219" t="s">
        <v>321</v>
      </c>
      <c r="F245" s="220" t="s">
        <v>322</v>
      </c>
      <c r="G245" s="221" t="s">
        <v>154</v>
      </c>
      <c r="H245" s="222">
        <v>2.1059999999999999</v>
      </c>
      <c r="I245" s="223"/>
      <c r="J245" s="224">
        <f>ROUND(I245*H245,2)</f>
        <v>0</v>
      </c>
      <c r="K245" s="220" t="s">
        <v>145</v>
      </c>
      <c r="L245" s="44"/>
      <c r="M245" s="225" t="s">
        <v>1</v>
      </c>
      <c r="N245" s="226" t="s">
        <v>40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1.8</v>
      </c>
      <c r="T245" s="228">
        <f>S245*H245</f>
        <v>3.7907999999999999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146</v>
      </c>
      <c r="AT245" s="229" t="s">
        <v>141</v>
      </c>
      <c r="AU245" s="229" t="s">
        <v>147</v>
      </c>
      <c r="AY245" s="17" t="s">
        <v>138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147</v>
      </c>
      <c r="BK245" s="230">
        <f>ROUND(I245*H245,2)</f>
        <v>0</v>
      </c>
      <c r="BL245" s="17" t="s">
        <v>146</v>
      </c>
      <c r="BM245" s="229" t="s">
        <v>323</v>
      </c>
    </row>
    <row r="246" s="13" customFormat="1">
      <c r="A246" s="13"/>
      <c r="B246" s="231"/>
      <c r="C246" s="232"/>
      <c r="D246" s="233" t="s">
        <v>149</v>
      </c>
      <c r="E246" s="234" t="s">
        <v>1</v>
      </c>
      <c r="F246" s="235" t="s">
        <v>324</v>
      </c>
      <c r="G246" s="232"/>
      <c r="H246" s="234" t="s">
        <v>1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149</v>
      </c>
      <c r="AU246" s="241" t="s">
        <v>147</v>
      </c>
      <c r="AV246" s="13" t="s">
        <v>82</v>
      </c>
      <c r="AW246" s="13" t="s">
        <v>31</v>
      </c>
      <c r="AX246" s="13" t="s">
        <v>74</v>
      </c>
      <c r="AY246" s="241" t="s">
        <v>138</v>
      </c>
    </row>
    <row r="247" s="14" customFormat="1">
      <c r="A247" s="14"/>
      <c r="B247" s="242"/>
      <c r="C247" s="243"/>
      <c r="D247" s="233" t="s">
        <v>149</v>
      </c>
      <c r="E247" s="244" t="s">
        <v>1</v>
      </c>
      <c r="F247" s="245" t="s">
        <v>325</v>
      </c>
      <c r="G247" s="243"/>
      <c r="H247" s="246">
        <v>0.85799999999999998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149</v>
      </c>
      <c r="AU247" s="252" t="s">
        <v>147</v>
      </c>
      <c r="AV247" s="14" t="s">
        <v>147</v>
      </c>
      <c r="AW247" s="14" t="s">
        <v>31</v>
      </c>
      <c r="AX247" s="14" t="s">
        <v>74</v>
      </c>
      <c r="AY247" s="252" t="s">
        <v>138</v>
      </c>
    </row>
    <row r="248" s="13" customFormat="1">
      <c r="A248" s="13"/>
      <c r="B248" s="231"/>
      <c r="C248" s="232"/>
      <c r="D248" s="233" t="s">
        <v>149</v>
      </c>
      <c r="E248" s="234" t="s">
        <v>1</v>
      </c>
      <c r="F248" s="235" t="s">
        <v>193</v>
      </c>
      <c r="G248" s="232"/>
      <c r="H248" s="234" t="s">
        <v>1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149</v>
      </c>
      <c r="AU248" s="241" t="s">
        <v>147</v>
      </c>
      <c r="AV248" s="13" t="s">
        <v>82</v>
      </c>
      <c r="AW248" s="13" t="s">
        <v>31</v>
      </c>
      <c r="AX248" s="13" t="s">
        <v>74</v>
      </c>
      <c r="AY248" s="241" t="s">
        <v>138</v>
      </c>
    </row>
    <row r="249" s="14" customFormat="1">
      <c r="A249" s="14"/>
      <c r="B249" s="242"/>
      <c r="C249" s="243"/>
      <c r="D249" s="233" t="s">
        <v>149</v>
      </c>
      <c r="E249" s="244" t="s">
        <v>1</v>
      </c>
      <c r="F249" s="245" t="s">
        <v>326</v>
      </c>
      <c r="G249" s="243"/>
      <c r="H249" s="246">
        <v>1.248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149</v>
      </c>
      <c r="AU249" s="252" t="s">
        <v>147</v>
      </c>
      <c r="AV249" s="14" t="s">
        <v>147</v>
      </c>
      <c r="AW249" s="14" t="s">
        <v>31</v>
      </c>
      <c r="AX249" s="14" t="s">
        <v>74</v>
      </c>
      <c r="AY249" s="252" t="s">
        <v>138</v>
      </c>
    </row>
    <row r="250" s="15" customFormat="1">
      <c r="A250" s="15"/>
      <c r="B250" s="267"/>
      <c r="C250" s="268"/>
      <c r="D250" s="233" t="s">
        <v>149</v>
      </c>
      <c r="E250" s="269" t="s">
        <v>1</v>
      </c>
      <c r="F250" s="270" t="s">
        <v>177</v>
      </c>
      <c r="G250" s="268"/>
      <c r="H250" s="271">
        <v>2.1059999999999999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7" t="s">
        <v>149</v>
      </c>
      <c r="AU250" s="277" t="s">
        <v>147</v>
      </c>
      <c r="AV250" s="15" t="s">
        <v>146</v>
      </c>
      <c r="AW250" s="15" t="s">
        <v>31</v>
      </c>
      <c r="AX250" s="15" t="s">
        <v>82</v>
      </c>
      <c r="AY250" s="277" t="s">
        <v>138</v>
      </c>
    </row>
    <row r="251" s="2" customFormat="1" ht="24.15" customHeight="1">
      <c r="A251" s="38"/>
      <c r="B251" s="39"/>
      <c r="C251" s="218" t="s">
        <v>327</v>
      </c>
      <c r="D251" s="218" t="s">
        <v>141</v>
      </c>
      <c r="E251" s="219" t="s">
        <v>328</v>
      </c>
      <c r="F251" s="220" t="s">
        <v>329</v>
      </c>
      <c r="G251" s="221" t="s">
        <v>173</v>
      </c>
      <c r="H251" s="222">
        <v>15.6</v>
      </c>
      <c r="I251" s="223"/>
      <c r="J251" s="224">
        <f>ROUND(I251*H251,2)</f>
        <v>0</v>
      </c>
      <c r="K251" s="220" t="s">
        <v>145</v>
      </c>
      <c r="L251" s="44"/>
      <c r="M251" s="225" t="s">
        <v>1</v>
      </c>
      <c r="N251" s="226" t="s">
        <v>40</v>
      </c>
      <c r="O251" s="91"/>
      <c r="P251" s="227">
        <f>O251*H251</f>
        <v>0</v>
      </c>
      <c r="Q251" s="227">
        <v>0.01804</v>
      </c>
      <c r="R251" s="227">
        <f>Q251*H251</f>
        <v>0.28142400000000001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146</v>
      </c>
      <c r="AT251" s="229" t="s">
        <v>141</v>
      </c>
      <c r="AU251" s="229" t="s">
        <v>147</v>
      </c>
      <c r="AY251" s="17" t="s">
        <v>138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147</v>
      </c>
      <c r="BK251" s="230">
        <f>ROUND(I251*H251,2)</f>
        <v>0</v>
      </c>
      <c r="BL251" s="17" t="s">
        <v>146</v>
      </c>
      <c r="BM251" s="229" t="s">
        <v>330</v>
      </c>
    </row>
    <row r="252" s="14" customFormat="1">
      <c r="A252" s="14"/>
      <c r="B252" s="242"/>
      <c r="C252" s="243"/>
      <c r="D252" s="233" t="s">
        <v>149</v>
      </c>
      <c r="E252" s="244" t="s">
        <v>1</v>
      </c>
      <c r="F252" s="245" t="s">
        <v>331</v>
      </c>
      <c r="G252" s="243"/>
      <c r="H252" s="246">
        <v>15.6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149</v>
      </c>
      <c r="AU252" s="252" t="s">
        <v>147</v>
      </c>
      <c r="AV252" s="14" t="s">
        <v>147</v>
      </c>
      <c r="AW252" s="14" t="s">
        <v>31</v>
      </c>
      <c r="AX252" s="14" t="s">
        <v>74</v>
      </c>
      <c r="AY252" s="252" t="s">
        <v>138</v>
      </c>
    </row>
    <row r="253" s="15" customFormat="1">
      <c r="A253" s="15"/>
      <c r="B253" s="267"/>
      <c r="C253" s="268"/>
      <c r="D253" s="233" t="s">
        <v>149</v>
      </c>
      <c r="E253" s="269" t="s">
        <v>1</v>
      </c>
      <c r="F253" s="270" t="s">
        <v>177</v>
      </c>
      <c r="G253" s="268"/>
      <c r="H253" s="271">
        <v>15.6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149</v>
      </c>
      <c r="AU253" s="277" t="s">
        <v>147</v>
      </c>
      <c r="AV253" s="15" t="s">
        <v>146</v>
      </c>
      <c r="AW253" s="15" t="s">
        <v>31</v>
      </c>
      <c r="AX253" s="15" t="s">
        <v>82</v>
      </c>
      <c r="AY253" s="277" t="s">
        <v>138</v>
      </c>
    </row>
    <row r="254" s="2" customFormat="1" ht="37.8" customHeight="1">
      <c r="A254" s="38"/>
      <c r="B254" s="39"/>
      <c r="C254" s="218" t="s">
        <v>332</v>
      </c>
      <c r="D254" s="218" t="s">
        <v>141</v>
      </c>
      <c r="E254" s="219" t="s">
        <v>333</v>
      </c>
      <c r="F254" s="220" t="s">
        <v>334</v>
      </c>
      <c r="G254" s="221" t="s">
        <v>181</v>
      </c>
      <c r="H254" s="222">
        <v>28.899999999999999</v>
      </c>
      <c r="I254" s="223"/>
      <c r="J254" s="224">
        <f>ROUND(I254*H254,2)</f>
        <v>0</v>
      </c>
      <c r="K254" s="220" t="s">
        <v>145</v>
      </c>
      <c r="L254" s="44"/>
      <c r="M254" s="225" t="s">
        <v>1</v>
      </c>
      <c r="N254" s="226" t="s">
        <v>40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0.050000000000000003</v>
      </c>
      <c r="T254" s="228">
        <f>S254*H254</f>
        <v>1.4450000000000001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146</v>
      </c>
      <c r="AT254" s="229" t="s">
        <v>141</v>
      </c>
      <c r="AU254" s="229" t="s">
        <v>147</v>
      </c>
      <c r="AY254" s="17" t="s">
        <v>138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147</v>
      </c>
      <c r="BK254" s="230">
        <f>ROUND(I254*H254,2)</f>
        <v>0</v>
      </c>
      <c r="BL254" s="17" t="s">
        <v>146</v>
      </c>
      <c r="BM254" s="229" t="s">
        <v>335</v>
      </c>
    </row>
    <row r="255" s="14" customFormat="1">
      <c r="A255" s="14"/>
      <c r="B255" s="242"/>
      <c r="C255" s="243"/>
      <c r="D255" s="233" t="s">
        <v>149</v>
      </c>
      <c r="E255" s="244" t="s">
        <v>1</v>
      </c>
      <c r="F255" s="245" t="s">
        <v>336</v>
      </c>
      <c r="G255" s="243"/>
      <c r="H255" s="246">
        <v>28.899999999999999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149</v>
      </c>
      <c r="AU255" s="252" t="s">
        <v>147</v>
      </c>
      <c r="AV255" s="14" t="s">
        <v>147</v>
      </c>
      <c r="AW255" s="14" t="s">
        <v>31</v>
      </c>
      <c r="AX255" s="14" t="s">
        <v>82</v>
      </c>
      <c r="AY255" s="252" t="s">
        <v>138</v>
      </c>
    </row>
    <row r="256" s="2" customFormat="1" ht="37.8" customHeight="1">
      <c r="A256" s="38"/>
      <c r="B256" s="39"/>
      <c r="C256" s="218" t="s">
        <v>337</v>
      </c>
      <c r="D256" s="218" t="s">
        <v>141</v>
      </c>
      <c r="E256" s="219" t="s">
        <v>338</v>
      </c>
      <c r="F256" s="220" t="s">
        <v>339</v>
      </c>
      <c r="G256" s="221" t="s">
        <v>181</v>
      </c>
      <c r="H256" s="222">
        <v>98.599999999999994</v>
      </c>
      <c r="I256" s="223"/>
      <c r="J256" s="224">
        <f>ROUND(I256*H256,2)</f>
        <v>0</v>
      </c>
      <c r="K256" s="220" t="s">
        <v>145</v>
      </c>
      <c r="L256" s="44"/>
      <c r="M256" s="225" t="s">
        <v>1</v>
      </c>
      <c r="N256" s="226" t="s">
        <v>40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0.045999999999999999</v>
      </c>
      <c r="T256" s="228">
        <f>S256*H256</f>
        <v>4.5355999999999996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146</v>
      </c>
      <c r="AT256" s="229" t="s">
        <v>141</v>
      </c>
      <c r="AU256" s="229" t="s">
        <v>147</v>
      </c>
      <c r="AY256" s="17" t="s">
        <v>138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147</v>
      </c>
      <c r="BK256" s="230">
        <f>ROUND(I256*H256,2)</f>
        <v>0</v>
      </c>
      <c r="BL256" s="17" t="s">
        <v>146</v>
      </c>
      <c r="BM256" s="229" t="s">
        <v>340</v>
      </c>
    </row>
    <row r="257" s="13" customFormat="1">
      <c r="A257" s="13"/>
      <c r="B257" s="231"/>
      <c r="C257" s="232"/>
      <c r="D257" s="233" t="s">
        <v>149</v>
      </c>
      <c r="E257" s="234" t="s">
        <v>1</v>
      </c>
      <c r="F257" s="235" t="s">
        <v>189</v>
      </c>
      <c r="G257" s="232"/>
      <c r="H257" s="234" t="s">
        <v>1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149</v>
      </c>
      <c r="AU257" s="241" t="s">
        <v>147</v>
      </c>
      <c r="AV257" s="13" t="s">
        <v>82</v>
      </c>
      <c r="AW257" s="13" t="s">
        <v>31</v>
      </c>
      <c r="AX257" s="13" t="s">
        <v>74</v>
      </c>
      <c r="AY257" s="241" t="s">
        <v>138</v>
      </c>
    </row>
    <row r="258" s="14" customFormat="1">
      <c r="A258" s="14"/>
      <c r="B258" s="242"/>
      <c r="C258" s="243"/>
      <c r="D258" s="233" t="s">
        <v>149</v>
      </c>
      <c r="E258" s="244" t="s">
        <v>1</v>
      </c>
      <c r="F258" s="245" t="s">
        <v>341</v>
      </c>
      <c r="G258" s="243"/>
      <c r="H258" s="246">
        <v>65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149</v>
      </c>
      <c r="AU258" s="252" t="s">
        <v>147</v>
      </c>
      <c r="AV258" s="14" t="s">
        <v>147</v>
      </c>
      <c r="AW258" s="14" t="s">
        <v>31</v>
      </c>
      <c r="AX258" s="14" t="s">
        <v>74</v>
      </c>
      <c r="AY258" s="252" t="s">
        <v>138</v>
      </c>
    </row>
    <row r="259" s="13" customFormat="1">
      <c r="A259" s="13"/>
      <c r="B259" s="231"/>
      <c r="C259" s="232"/>
      <c r="D259" s="233" t="s">
        <v>149</v>
      </c>
      <c r="E259" s="234" t="s">
        <v>1</v>
      </c>
      <c r="F259" s="235" t="s">
        <v>283</v>
      </c>
      <c r="G259" s="232"/>
      <c r="H259" s="234" t="s">
        <v>1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149</v>
      </c>
      <c r="AU259" s="241" t="s">
        <v>147</v>
      </c>
      <c r="AV259" s="13" t="s">
        <v>82</v>
      </c>
      <c r="AW259" s="13" t="s">
        <v>31</v>
      </c>
      <c r="AX259" s="13" t="s">
        <v>74</v>
      </c>
      <c r="AY259" s="241" t="s">
        <v>138</v>
      </c>
    </row>
    <row r="260" s="14" customFormat="1">
      <c r="A260" s="14"/>
      <c r="B260" s="242"/>
      <c r="C260" s="243"/>
      <c r="D260" s="233" t="s">
        <v>149</v>
      </c>
      <c r="E260" s="244" t="s">
        <v>1</v>
      </c>
      <c r="F260" s="245" t="s">
        <v>342</v>
      </c>
      <c r="G260" s="243"/>
      <c r="H260" s="246">
        <v>41.600000000000001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149</v>
      </c>
      <c r="AU260" s="252" t="s">
        <v>147</v>
      </c>
      <c r="AV260" s="14" t="s">
        <v>147</v>
      </c>
      <c r="AW260" s="14" t="s">
        <v>31</v>
      </c>
      <c r="AX260" s="14" t="s">
        <v>74</v>
      </c>
      <c r="AY260" s="252" t="s">
        <v>138</v>
      </c>
    </row>
    <row r="261" s="13" customFormat="1">
      <c r="A261" s="13"/>
      <c r="B261" s="231"/>
      <c r="C261" s="232"/>
      <c r="D261" s="233" t="s">
        <v>149</v>
      </c>
      <c r="E261" s="234" t="s">
        <v>1</v>
      </c>
      <c r="F261" s="235" t="s">
        <v>193</v>
      </c>
      <c r="G261" s="232"/>
      <c r="H261" s="234" t="s">
        <v>1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149</v>
      </c>
      <c r="AU261" s="241" t="s">
        <v>147</v>
      </c>
      <c r="AV261" s="13" t="s">
        <v>82</v>
      </c>
      <c r="AW261" s="13" t="s">
        <v>31</v>
      </c>
      <c r="AX261" s="13" t="s">
        <v>74</v>
      </c>
      <c r="AY261" s="241" t="s">
        <v>138</v>
      </c>
    </row>
    <row r="262" s="14" customFormat="1">
      <c r="A262" s="14"/>
      <c r="B262" s="242"/>
      <c r="C262" s="243"/>
      <c r="D262" s="233" t="s">
        <v>149</v>
      </c>
      <c r="E262" s="244" t="s">
        <v>1</v>
      </c>
      <c r="F262" s="245" t="s">
        <v>194</v>
      </c>
      <c r="G262" s="243"/>
      <c r="H262" s="246">
        <v>-8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149</v>
      </c>
      <c r="AU262" s="252" t="s">
        <v>147</v>
      </c>
      <c r="AV262" s="14" t="s">
        <v>147</v>
      </c>
      <c r="AW262" s="14" t="s">
        <v>31</v>
      </c>
      <c r="AX262" s="14" t="s">
        <v>74</v>
      </c>
      <c r="AY262" s="252" t="s">
        <v>138</v>
      </c>
    </row>
    <row r="263" s="15" customFormat="1">
      <c r="A263" s="15"/>
      <c r="B263" s="267"/>
      <c r="C263" s="268"/>
      <c r="D263" s="233" t="s">
        <v>149</v>
      </c>
      <c r="E263" s="269" t="s">
        <v>1</v>
      </c>
      <c r="F263" s="270" t="s">
        <v>177</v>
      </c>
      <c r="G263" s="268"/>
      <c r="H263" s="271">
        <v>98.599999999999994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149</v>
      </c>
      <c r="AU263" s="277" t="s">
        <v>147</v>
      </c>
      <c r="AV263" s="15" t="s">
        <v>146</v>
      </c>
      <c r="AW263" s="15" t="s">
        <v>31</v>
      </c>
      <c r="AX263" s="15" t="s">
        <v>82</v>
      </c>
      <c r="AY263" s="277" t="s">
        <v>138</v>
      </c>
    </row>
    <row r="264" s="12" customFormat="1" ht="22.8" customHeight="1">
      <c r="A264" s="12"/>
      <c r="B264" s="202"/>
      <c r="C264" s="203"/>
      <c r="D264" s="204" t="s">
        <v>73</v>
      </c>
      <c r="E264" s="216" t="s">
        <v>343</v>
      </c>
      <c r="F264" s="216" t="s">
        <v>344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P265</f>
        <v>0</v>
      </c>
      <c r="Q264" s="210"/>
      <c r="R264" s="211">
        <f>R265</f>
        <v>0</v>
      </c>
      <c r="S264" s="210"/>
      <c r="T264" s="212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82</v>
      </c>
      <c r="AT264" s="214" t="s">
        <v>73</v>
      </c>
      <c r="AU264" s="214" t="s">
        <v>82</v>
      </c>
      <c r="AY264" s="213" t="s">
        <v>138</v>
      </c>
      <c r="BK264" s="215">
        <f>BK265</f>
        <v>0</v>
      </c>
    </row>
    <row r="265" s="2" customFormat="1" ht="24.15" customHeight="1">
      <c r="A265" s="38"/>
      <c r="B265" s="39"/>
      <c r="C265" s="218" t="s">
        <v>345</v>
      </c>
      <c r="D265" s="218" t="s">
        <v>141</v>
      </c>
      <c r="E265" s="219" t="s">
        <v>346</v>
      </c>
      <c r="F265" s="220" t="s">
        <v>347</v>
      </c>
      <c r="G265" s="221" t="s">
        <v>160</v>
      </c>
      <c r="H265" s="222">
        <v>51.408999999999999</v>
      </c>
      <c r="I265" s="223"/>
      <c r="J265" s="224">
        <f>ROUND(I265*H265,2)</f>
        <v>0</v>
      </c>
      <c r="K265" s="220" t="s">
        <v>145</v>
      </c>
      <c r="L265" s="44"/>
      <c r="M265" s="225" t="s">
        <v>1</v>
      </c>
      <c r="N265" s="226" t="s">
        <v>40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146</v>
      </c>
      <c r="AT265" s="229" t="s">
        <v>141</v>
      </c>
      <c r="AU265" s="229" t="s">
        <v>147</v>
      </c>
      <c r="AY265" s="17" t="s">
        <v>138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147</v>
      </c>
      <c r="BK265" s="230">
        <f>ROUND(I265*H265,2)</f>
        <v>0</v>
      </c>
      <c r="BL265" s="17" t="s">
        <v>146</v>
      </c>
      <c r="BM265" s="229" t="s">
        <v>348</v>
      </c>
    </row>
    <row r="266" s="12" customFormat="1" ht="22.8" customHeight="1">
      <c r="A266" s="12"/>
      <c r="B266" s="202"/>
      <c r="C266" s="203"/>
      <c r="D266" s="204" t="s">
        <v>73</v>
      </c>
      <c r="E266" s="216" t="s">
        <v>349</v>
      </c>
      <c r="F266" s="216" t="s">
        <v>350</v>
      </c>
      <c r="G266" s="203"/>
      <c r="H266" s="203"/>
      <c r="I266" s="206"/>
      <c r="J266" s="217">
        <f>BK266</f>
        <v>0</v>
      </c>
      <c r="K266" s="203"/>
      <c r="L266" s="208"/>
      <c r="M266" s="209"/>
      <c r="N266" s="210"/>
      <c r="O266" s="210"/>
      <c r="P266" s="211">
        <f>P267</f>
        <v>0</v>
      </c>
      <c r="Q266" s="210"/>
      <c r="R266" s="211">
        <f>R267</f>
        <v>0</v>
      </c>
      <c r="S266" s="210"/>
      <c r="T266" s="212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82</v>
      </c>
      <c r="AT266" s="214" t="s">
        <v>73</v>
      </c>
      <c r="AU266" s="214" t="s">
        <v>82</v>
      </c>
      <c r="AY266" s="213" t="s">
        <v>138</v>
      </c>
      <c r="BK266" s="215">
        <f>BK267</f>
        <v>0</v>
      </c>
    </row>
    <row r="267" s="2" customFormat="1" ht="21.75" customHeight="1">
      <c r="A267" s="38"/>
      <c r="B267" s="39"/>
      <c r="C267" s="218" t="s">
        <v>351</v>
      </c>
      <c r="D267" s="218" t="s">
        <v>141</v>
      </c>
      <c r="E267" s="219" t="s">
        <v>352</v>
      </c>
      <c r="F267" s="220" t="s">
        <v>353</v>
      </c>
      <c r="G267" s="221" t="s">
        <v>160</v>
      </c>
      <c r="H267" s="222">
        <v>22.643000000000001</v>
      </c>
      <c r="I267" s="223"/>
      <c r="J267" s="224">
        <f>ROUND(I267*H267,2)</f>
        <v>0</v>
      </c>
      <c r="K267" s="220" t="s">
        <v>145</v>
      </c>
      <c r="L267" s="44"/>
      <c r="M267" s="225" t="s">
        <v>1</v>
      </c>
      <c r="N267" s="226" t="s">
        <v>40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146</v>
      </c>
      <c r="AT267" s="229" t="s">
        <v>141</v>
      </c>
      <c r="AU267" s="229" t="s">
        <v>147</v>
      </c>
      <c r="AY267" s="17" t="s">
        <v>138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147</v>
      </c>
      <c r="BK267" s="230">
        <f>ROUND(I267*H267,2)</f>
        <v>0</v>
      </c>
      <c r="BL267" s="17" t="s">
        <v>146</v>
      </c>
      <c r="BM267" s="229" t="s">
        <v>354</v>
      </c>
    </row>
    <row r="268" s="12" customFormat="1" ht="22.8" customHeight="1">
      <c r="A268" s="12"/>
      <c r="B268" s="202"/>
      <c r="C268" s="203"/>
      <c r="D268" s="204" t="s">
        <v>73</v>
      </c>
      <c r="E268" s="216" t="s">
        <v>355</v>
      </c>
      <c r="F268" s="216" t="s">
        <v>356</v>
      </c>
      <c r="G268" s="203"/>
      <c r="H268" s="203"/>
      <c r="I268" s="206"/>
      <c r="J268" s="217">
        <f>BK268</f>
        <v>0</v>
      </c>
      <c r="K268" s="203"/>
      <c r="L268" s="208"/>
      <c r="M268" s="209"/>
      <c r="N268" s="210"/>
      <c r="O268" s="210"/>
      <c r="P268" s="211">
        <f>SUM(P269:P282)</f>
        <v>0</v>
      </c>
      <c r="Q268" s="210"/>
      <c r="R268" s="211">
        <f>SUM(R269:R282)</f>
        <v>1.3267440000000002</v>
      </c>
      <c r="S268" s="210"/>
      <c r="T268" s="212">
        <f>SUM(T269:T282)</f>
        <v>4.9946000000000002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3" t="s">
        <v>147</v>
      </c>
      <c r="AT268" s="214" t="s">
        <v>73</v>
      </c>
      <c r="AU268" s="214" t="s">
        <v>82</v>
      </c>
      <c r="AY268" s="213" t="s">
        <v>138</v>
      </c>
      <c r="BK268" s="215">
        <f>SUM(BK269:BK282)</f>
        <v>0</v>
      </c>
    </row>
    <row r="269" s="2" customFormat="1" ht="24.15" customHeight="1">
      <c r="A269" s="38"/>
      <c r="B269" s="39"/>
      <c r="C269" s="218" t="s">
        <v>357</v>
      </c>
      <c r="D269" s="218" t="s">
        <v>141</v>
      </c>
      <c r="E269" s="219" t="s">
        <v>358</v>
      </c>
      <c r="F269" s="220" t="s">
        <v>359</v>
      </c>
      <c r="G269" s="221" t="s">
        <v>181</v>
      </c>
      <c r="H269" s="222">
        <v>18</v>
      </c>
      <c r="I269" s="223"/>
      <c r="J269" s="224">
        <f>ROUND(I269*H269,2)</f>
        <v>0</v>
      </c>
      <c r="K269" s="220" t="s">
        <v>145</v>
      </c>
      <c r="L269" s="44"/>
      <c r="M269" s="225" t="s">
        <v>1</v>
      </c>
      <c r="N269" s="226" t="s">
        <v>40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0.029999999999999999</v>
      </c>
      <c r="T269" s="228">
        <f>S269*H269</f>
        <v>0.54000000000000004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233</v>
      </c>
      <c r="AT269" s="229" t="s">
        <v>141</v>
      </c>
      <c r="AU269" s="229" t="s">
        <v>147</v>
      </c>
      <c r="AY269" s="17" t="s">
        <v>138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147</v>
      </c>
      <c r="BK269" s="230">
        <f>ROUND(I269*H269,2)</f>
        <v>0</v>
      </c>
      <c r="BL269" s="17" t="s">
        <v>233</v>
      </c>
      <c r="BM269" s="229" t="s">
        <v>360</v>
      </c>
    </row>
    <row r="270" s="14" customFormat="1">
      <c r="A270" s="14"/>
      <c r="B270" s="242"/>
      <c r="C270" s="243"/>
      <c r="D270" s="233" t="s">
        <v>149</v>
      </c>
      <c r="E270" s="244" t="s">
        <v>1</v>
      </c>
      <c r="F270" s="245" t="s">
        <v>243</v>
      </c>
      <c r="G270" s="243"/>
      <c r="H270" s="246">
        <v>18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149</v>
      </c>
      <c r="AU270" s="252" t="s">
        <v>147</v>
      </c>
      <c r="AV270" s="14" t="s">
        <v>147</v>
      </c>
      <c r="AW270" s="14" t="s">
        <v>31</v>
      </c>
      <c r="AX270" s="14" t="s">
        <v>82</v>
      </c>
      <c r="AY270" s="252" t="s">
        <v>138</v>
      </c>
    </row>
    <row r="271" s="2" customFormat="1" ht="21.75" customHeight="1">
      <c r="A271" s="38"/>
      <c r="B271" s="39"/>
      <c r="C271" s="218" t="s">
        <v>361</v>
      </c>
      <c r="D271" s="218" t="s">
        <v>141</v>
      </c>
      <c r="E271" s="219" t="s">
        <v>362</v>
      </c>
      <c r="F271" s="220" t="s">
        <v>363</v>
      </c>
      <c r="G271" s="221" t="s">
        <v>181</v>
      </c>
      <c r="H271" s="222">
        <v>28.899999999999999</v>
      </c>
      <c r="I271" s="223"/>
      <c r="J271" s="224">
        <f>ROUND(I271*H271,2)</f>
        <v>0</v>
      </c>
      <c r="K271" s="220" t="s">
        <v>145</v>
      </c>
      <c r="L271" s="44"/>
      <c r="M271" s="225" t="s">
        <v>1</v>
      </c>
      <c r="N271" s="226" t="s">
        <v>40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0.014</v>
      </c>
      <c r="T271" s="228">
        <f>S271*H271</f>
        <v>0.40460000000000002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233</v>
      </c>
      <c r="AT271" s="229" t="s">
        <v>141</v>
      </c>
      <c r="AU271" s="229" t="s">
        <v>147</v>
      </c>
      <c r="AY271" s="17" t="s">
        <v>138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147</v>
      </c>
      <c r="BK271" s="230">
        <f>ROUND(I271*H271,2)</f>
        <v>0</v>
      </c>
      <c r="BL271" s="17" t="s">
        <v>233</v>
      </c>
      <c r="BM271" s="229" t="s">
        <v>364</v>
      </c>
    </row>
    <row r="272" s="14" customFormat="1">
      <c r="A272" s="14"/>
      <c r="B272" s="242"/>
      <c r="C272" s="243"/>
      <c r="D272" s="233" t="s">
        <v>149</v>
      </c>
      <c r="E272" s="244" t="s">
        <v>1</v>
      </c>
      <c r="F272" s="245" t="s">
        <v>336</v>
      </c>
      <c r="G272" s="243"/>
      <c r="H272" s="246">
        <v>28.899999999999999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149</v>
      </c>
      <c r="AU272" s="252" t="s">
        <v>147</v>
      </c>
      <c r="AV272" s="14" t="s">
        <v>147</v>
      </c>
      <c r="AW272" s="14" t="s">
        <v>31</v>
      </c>
      <c r="AX272" s="14" t="s">
        <v>82</v>
      </c>
      <c r="AY272" s="252" t="s">
        <v>138</v>
      </c>
    </row>
    <row r="273" s="2" customFormat="1" ht="33" customHeight="1">
      <c r="A273" s="38"/>
      <c r="B273" s="39"/>
      <c r="C273" s="218" t="s">
        <v>365</v>
      </c>
      <c r="D273" s="218" t="s">
        <v>141</v>
      </c>
      <c r="E273" s="219" t="s">
        <v>366</v>
      </c>
      <c r="F273" s="220" t="s">
        <v>367</v>
      </c>
      <c r="G273" s="221" t="s">
        <v>173</v>
      </c>
      <c r="H273" s="222">
        <v>48</v>
      </c>
      <c r="I273" s="223"/>
      <c r="J273" s="224">
        <f>ROUND(I273*H273,2)</f>
        <v>0</v>
      </c>
      <c r="K273" s="220" t="s">
        <v>1</v>
      </c>
      <c r="L273" s="44"/>
      <c r="M273" s="225" t="s">
        <v>1</v>
      </c>
      <c r="N273" s="226" t="s">
        <v>40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233</v>
      </c>
      <c r="AT273" s="229" t="s">
        <v>141</v>
      </c>
      <c r="AU273" s="229" t="s">
        <v>147</v>
      </c>
      <c r="AY273" s="17" t="s">
        <v>138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147</v>
      </c>
      <c r="BK273" s="230">
        <f>ROUND(I273*H273,2)</f>
        <v>0</v>
      </c>
      <c r="BL273" s="17" t="s">
        <v>233</v>
      </c>
      <c r="BM273" s="229" t="s">
        <v>368</v>
      </c>
    </row>
    <row r="274" s="14" customFormat="1">
      <c r="A274" s="14"/>
      <c r="B274" s="242"/>
      <c r="C274" s="243"/>
      <c r="D274" s="233" t="s">
        <v>149</v>
      </c>
      <c r="E274" s="244" t="s">
        <v>1</v>
      </c>
      <c r="F274" s="245" t="s">
        <v>369</v>
      </c>
      <c r="G274" s="243"/>
      <c r="H274" s="246">
        <v>48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149</v>
      </c>
      <c r="AU274" s="252" t="s">
        <v>147</v>
      </c>
      <c r="AV274" s="14" t="s">
        <v>147</v>
      </c>
      <c r="AW274" s="14" t="s">
        <v>31</v>
      </c>
      <c r="AX274" s="14" t="s">
        <v>74</v>
      </c>
      <c r="AY274" s="252" t="s">
        <v>138</v>
      </c>
    </row>
    <row r="275" s="15" customFormat="1">
      <c r="A275" s="15"/>
      <c r="B275" s="267"/>
      <c r="C275" s="268"/>
      <c r="D275" s="233" t="s">
        <v>149</v>
      </c>
      <c r="E275" s="269" t="s">
        <v>1</v>
      </c>
      <c r="F275" s="270" t="s">
        <v>177</v>
      </c>
      <c r="G275" s="268"/>
      <c r="H275" s="271">
        <v>48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7" t="s">
        <v>149</v>
      </c>
      <c r="AU275" s="277" t="s">
        <v>147</v>
      </c>
      <c r="AV275" s="15" t="s">
        <v>146</v>
      </c>
      <c r="AW275" s="15" t="s">
        <v>31</v>
      </c>
      <c r="AX275" s="15" t="s">
        <v>82</v>
      </c>
      <c r="AY275" s="277" t="s">
        <v>138</v>
      </c>
    </row>
    <row r="276" s="2" customFormat="1" ht="21.75" customHeight="1">
      <c r="A276" s="38"/>
      <c r="B276" s="39"/>
      <c r="C276" s="253" t="s">
        <v>370</v>
      </c>
      <c r="D276" s="253" t="s">
        <v>163</v>
      </c>
      <c r="E276" s="254" t="s">
        <v>371</v>
      </c>
      <c r="F276" s="255" t="s">
        <v>372</v>
      </c>
      <c r="G276" s="256" t="s">
        <v>154</v>
      </c>
      <c r="H276" s="257">
        <v>2.3999999999999999</v>
      </c>
      <c r="I276" s="258"/>
      <c r="J276" s="259">
        <f>ROUND(I276*H276,2)</f>
        <v>0</v>
      </c>
      <c r="K276" s="255" t="s">
        <v>1</v>
      </c>
      <c r="L276" s="260"/>
      <c r="M276" s="261" t="s">
        <v>1</v>
      </c>
      <c r="N276" s="262" t="s">
        <v>40</v>
      </c>
      <c r="O276" s="91"/>
      <c r="P276" s="227">
        <f>O276*H276</f>
        <v>0</v>
      </c>
      <c r="Q276" s="227">
        <v>0.55000000000000004</v>
      </c>
      <c r="R276" s="227">
        <f>Q276*H276</f>
        <v>1.3200000000000001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373</v>
      </c>
      <c r="AT276" s="229" t="s">
        <v>163</v>
      </c>
      <c r="AU276" s="229" t="s">
        <v>147</v>
      </c>
      <c r="AY276" s="17" t="s">
        <v>138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147</v>
      </c>
      <c r="BK276" s="230">
        <f>ROUND(I276*H276,2)</f>
        <v>0</v>
      </c>
      <c r="BL276" s="17" t="s">
        <v>233</v>
      </c>
      <c r="BM276" s="229" t="s">
        <v>374</v>
      </c>
    </row>
    <row r="277" s="14" customFormat="1">
      <c r="A277" s="14"/>
      <c r="B277" s="242"/>
      <c r="C277" s="243"/>
      <c r="D277" s="233" t="s">
        <v>149</v>
      </c>
      <c r="E277" s="244" t="s">
        <v>1</v>
      </c>
      <c r="F277" s="245" t="s">
        <v>375</v>
      </c>
      <c r="G277" s="243"/>
      <c r="H277" s="246">
        <v>2.3999999999999999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149</v>
      </c>
      <c r="AU277" s="252" t="s">
        <v>147</v>
      </c>
      <c r="AV277" s="14" t="s">
        <v>147</v>
      </c>
      <c r="AW277" s="14" t="s">
        <v>31</v>
      </c>
      <c r="AX277" s="14" t="s">
        <v>82</v>
      </c>
      <c r="AY277" s="252" t="s">
        <v>138</v>
      </c>
    </row>
    <row r="278" s="2" customFormat="1" ht="24.15" customHeight="1">
      <c r="A278" s="38"/>
      <c r="B278" s="39"/>
      <c r="C278" s="218" t="s">
        <v>376</v>
      </c>
      <c r="D278" s="218" t="s">
        <v>141</v>
      </c>
      <c r="E278" s="219" t="s">
        <v>377</v>
      </c>
      <c r="F278" s="220" t="s">
        <v>378</v>
      </c>
      <c r="G278" s="221" t="s">
        <v>173</v>
      </c>
      <c r="H278" s="222">
        <v>162</v>
      </c>
      <c r="I278" s="223"/>
      <c r="J278" s="224">
        <f>ROUND(I278*H278,2)</f>
        <v>0</v>
      </c>
      <c r="K278" s="220" t="s">
        <v>1</v>
      </c>
      <c r="L278" s="44"/>
      <c r="M278" s="225" t="s">
        <v>1</v>
      </c>
      <c r="N278" s="226" t="s">
        <v>40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0.025000000000000001</v>
      </c>
      <c r="T278" s="228">
        <f>S278*H278</f>
        <v>4.0499999999999998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233</v>
      </c>
      <c r="AT278" s="229" t="s">
        <v>141</v>
      </c>
      <c r="AU278" s="229" t="s">
        <v>147</v>
      </c>
      <c r="AY278" s="17" t="s">
        <v>138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147</v>
      </c>
      <c r="BK278" s="230">
        <f>ROUND(I278*H278,2)</f>
        <v>0</v>
      </c>
      <c r="BL278" s="17" t="s">
        <v>233</v>
      </c>
      <c r="BM278" s="229" t="s">
        <v>379</v>
      </c>
    </row>
    <row r="279" s="14" customFormat="1">
      <c r="A279" s="14"/>
      <c r="B279" s="242"/>
      <c r="C279" s="243"/>
      <c r="D279" s="233" t="s">
        <v>149</v>
      </c>
      <c r="E279" s="244" t="s">
        <v>1</v>
      </c>
      <c r="F279" s="245" t="s">
        <v>380</v>
      </c>
      <c r="G279" s="243"/>
      <c r="H279" s="246">
        <v>162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2" t="s">
        <v>149</v>
      </c>
      <c r="AU279" s="252" t="s">
        <v>147</v>
      </c>
      <c r="AV279" s="14" t="s">
        <v>147</v>
      </c>
      <c r="AW279" s="14" t="s">
        <v>31</v>
      </c>
      <c r="AX279" s="14" t="s">
        <v>74</v>
      </c>
      <c r="AY279" s="252" t="s">
        <v>138</v>
      </c>
    </row>
    <row r="280" s="15" customFormat="1">
      <c r="A280" s="15"/>
      <c r="B280" s="267"/>
      <c r="C280" s="268"/>
      <c r="D280" s="233" t="s">
        <v>149</v>
      </c>
      <c r="E280" s="269" t="s">
        <v>1</v>
      </c>
      <c r="F280" s="270" t="s">
        <v>177</v>
      </c>
      <c r="G280" s="268"/>
      <c r="H280" s="271">
        <v>162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7" t="s">
        <v>149</v>
      </c>
      <c r="AU280" s="277" t="s">
        <v>147</v>
      </c>
      <c r="AV280" s="15" t="s">
        <v>146</v>
      </c>
      <c r="AW280" s="15" t="s">
        <v>31</v>
      </c>
      <c r="AX280" s="15" t="s">
        <v>82</v>
      </c>
      <c r="AY280" s="277" t="s">
        <v>138</v>
      </c>
    </row>
    <row r="281" s="2" customFormat="1" ht="24.15" customHeight="1">
      <c r="A281" s="38"/>
      <c r="B281" s="39"/>
      <c r="C281" s="218" t="s">
        <v>381</v>
      </c>
      <c r="D281" s="218" t="s">
        <v>141</v>
      </c>
      <c r="E281" s="219" t="s">
        <v>382</v>
      </c>
      <c r="F281" s="220" t="s">
        <v>383</v>
      </c>
      <c r="G281" s="221" t="s">
        <v>154</v>
      </c>
      <c r="H281" s="222">
        <v>2.3999999999999999</v>
      </c>
      <c r="I281" s="223"/>
      <c r="J281" s="224">
        <f>ROUND(I281*H281,2)</f>
        <v>0</v>
      </c>
      <c r="K281" s="220" t="s">
        <v>1</v>
      </c>
      <c r="L281" s="44"/>
      <c r="M281" s="225" t="s">
        <v>1</v>
      </c>
      <c r="N281" s="226" t="s">
        <v>40</v>
      </c>
      <c r="O281" s="91"/>
      <c r="P281" s="227">
        <f>O281*H281</f>
        <v>0</v>
      </c>
      <c r="Q281" s="227">
        <v>0.00281</v>
      </c>
      <c r="R281" s="227">
        <f>Q281*H281</f>
        <v>0.006744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233</v>
      </c>
      <c r="AT281" s="229" t="s">
        <v>141</v>
      </c>
      <c r="AU281" s="229" t="s">
        <v>147</v>
      </c>
      <c r="AY281" s="17" t="s">
        <v>138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147</v>
      </c>
      <c r="BK281" s="230">
        <f>ROUND(I281*H281,2)</f>
        <v>0</v>
      </c>
      <c r="BL281" s="17" t="s">
        <v>233</v>
      </c>
      <c r="BM281" s="229" t="s">
        <v>384</v>
      </c>
    </row>
    <row r="282" s="2" customFormat="1" ht="24.15" customHeight="1">
      <c r="A282" s="38"/>
      <c r="B282" s="39"/>
      <c r="C282" s="218" t="s">
        <v>385</v>
      </c>
      <c r="D282" s="218" t="s">
        <v>141</v>
      </c>
      <c r="E282" s="219" t="s">
        <v>386</v>
      </c>
      <c r="F282" s="220" t="s">
        <v>387</v>
      </c>
      <c r="G282" s="221" t="s">
        <v>160</v>
      </c>
      <c r="H282" s="222">
        <v>1.327</v>
      </c>
      <c r="I282" s="223"/>
      <c r="J282" s="224">
        <f>ROUND(I282*H282,2)</f>
        <v>0</v>
      </c>
      <c r="K282" s="220" t="s">
        <v>1</v>
      </c>
      <c r="L282" s="44"/>
      <c r="M282" s="225" t="s">
        <v>1</v>
      </c>
      <c r="N282" s="226" t="s">
        <v>40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233</v>
      </c>
      <c r="AT282" s="229" t="s">
        <v>141</v>
      </c>
      <c r="AU282" s="229" t="s">
        <v>147</v>
      </c>
      <c r="AY282" s="17" t="s">
        <v>138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147</v>
      </c>
      <c r="BK282" s="230">
        <f>ROUND(I282*H282,2)</f>
        <v>0</v>
      </c>
      <c r="BL282" s="17" t="s">
        <v>233</v>
      </c>
      <c r="BM282" s="229" t="s">
        <v>388</v>
      </c>
    </row>
    <row r="283" s="12" customFormat="1" ht="25.92" customHeight="1">
      <c r="A283" s="12"/>
      <c r="B283" s="202"/>
      <c r="C283" s="203"/>
      <c r="D283" s="204" t="s">
        <v>73</v>
      </c>
      <c r="E283" s="205" t="s">
        <v>389</v>
      </c>
      <c r="F283" s="205" t="s">
        <v>390</v>
      </c>
      <c r="G283" s="203"/>
      <c r="H283" s="203"/>
      <c r="I283" s="206"/>
      <c r="J283" s="207">
        <f>BK283</f>
        <v>0</v>
      </c>
      <c r="K283" s="203"/>
      <c r="L283" s="208"/>
      <c r="M283" s="209"/>
      <c r="N283" s="210"/>
      <c r="O283" s="210"/>
      <c r="P283" s="211">
        <f>SUM(P284:P294)</f>
        <v>0</v>
      </c>
      <c r="Q283" s="210"/>
      <c r="R283" s="211">
        <f>SUM(R284:R294)</f>
        <v>0</v>
      </c>
      <c r="S283" s="210"/>
      <c r="T283" s="212">
        <f>SUM(T284:T294)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147</v>
      </c>
      <c r="AT283" s="214" t="s">
        <v>73</v>
      </c>
      <c r="AU283" s="214" t="s">
        <v>74</v>
      </c>
      <c r="AY283" s="213" t="s">
        <v>138</v>
      </c>
      <c r="BK283" s="215">
        <f>SUM(BK284:BK294)</f>
        <v>0</v>
      </c>
    </row>
    <row r="284" s="2" customFormat="1" ht="49.05" customHeight="1">
      <c r="A284" s="38"/>
      <c r="B284" s="39"/>
      <c r="C284" s="218" t="s">
        <v>391</v>
      </c>
      <c r="D284" s="218" t="s">
        <v>141</v>
      </c>
      <c r="E284" s="219" t="s">
        <v>392</v>
      </c>
      <c r="F284" s="220" t="s">
        <v>393</v>
      </c>
      <c r="G284" s="221" t="s">
        <v>394</v>
      </c>
      <c r="H284" s="222">
        <v>1</v>
      </c>
      <c r="I284" s="223"/>
      <c r="J284" s="224">
        <f>ROUND(I284*H284,2)</f>
        <v>0</v>
      </c>
      <c r="K284" s="220" t="s">
        <v>1</v>
      </c>
      <c r="L284" s="44"/>
      <c r="M284" s="225" t="s">
        <v>1</v>
      </c>
      <c r="N284" s="226" t="s">
        <v>40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146</v>
      </c>
      <c r="AT284" s="229" t="s">
        <v>141</v>
      </c>
      <c r="AU284" s="229" t="s">
        <v>82</v>
      </c>
      <c r="AY284" s="17" t="s">
        <v>138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147</v>
      </c>
      <c r="BK284" s="230">
        <f>ROUND(I284*H284,2)</f>
        <v>0</v>
      </c>
      <c r="BL284" s="17" t="s">
        <v>146</v>
      </c>
      <c r="BM284" s="229" t="s">
        <v>395</v>
      </c>
    </row>
    <row r="285" s="2" customFormat="1" ht="24.15" customHeight="1">
      <c r="A285" s="38"/>
      <c r="B285" s="39"/>
      <c r="C285" s="218" t="s">
        <v>396</v>
      </c>
      <c r="D285" s="218" t="s">
        <v>141</v>
      </c>
      <c r="E285" s="219" t="s">
        <v>397</v>
      </c>
      <c r="F285" s="220" t="s">
        <v>398</v>
      </c>
      <c r="G285" s="221" t="s">
        <v>394</v>
      </c>
      <c r="H285" s="222">
        <v>1</v>
      </c>
      <c r="I285" s="223"/>
      <c r="J285" s="224">
        <f>ROUND(I285*H285,2)</f>
        <v>0</v>
      </c>
      <c r="K285" s="220" t="s">
        <v>1</v>
      </c>
      <c r="L285" s="44"/>
      <c r="M285" s="225" t="s">
        <v>1</v>
      </c>
      <c r="N285" s="226" t="s">
        <v>40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146</v>
      </c>
      <c r="AT285" s="229" t="s">
        <v>141</v>
      </c>
      <c r="AU285" s="229" t="s">
        <v>82</v>
      </c>
      <c r="AY285" s="17" t="s">
        <v>138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147</v>
      </c>
      <c r="BK285" s="230">
        <f>ROUND(I285*H285,2)</f>
        <v>0</v>
      </c>
      <c r="BL285" s="17" t="s">
        <v>146</v>
      </c>
      <c r="BM285" s="229" t="s">
        <v>399</v>
      </c>
    </row>
    <row r="286" s="2" customFormat="1" ht="33" customHeight="1">
      <c r="A286" s="38"/>
      <c r="B286" s="39"/>
      <c r="C286" s="218" t="s">
        <v>400</v>
      </c>
      <c r="D286" s="218" t="s">
        <v>141</v>
      </c>
      <c r="E286" s="219" t="s">
        <v>401</v>
      </c>
      <c r="F286" s="220" t="s">
        <v>402</v>
      </c>
      <c r="G286" s="221" t="s">
        <v>394</v>
      </c>
      <c r="H286" s="222">
        <v>1</v>
      </c>
      <c r="I286" s="223"/>
      <c r="J286" s="224">
        <f>ROUND(I286*H286,2)</f>
        <v>0</v>
      </c>
      <c r="K286" s="220" t="s">
        <v>1</v>
      </c>
      <c r="L286" s="44"/>
      <c r="M286" s="225" t="s">
        <v>1</v>
      </c>
      <c r="N286" s="226" t="s">
        <v>40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146</v>
      </c>
      <c r="AT286" s="229" t="s">
        <v>141</v>
      </c>
      <c r="AU286" s="229" t="s">
        <v>82</v>
      </c>
      <c r="AY286" s="17" t="s">
        <v>138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147</v>
      </c>
      <c r="BK286" s="230">
        <f>ROUND(I286*H286,2)</f>
        <v>0</v>
      </c>
      <c r="BL286" s="17" t="s">
        <v>146</v>
      </c>
      <c r="BM286" s="229" t="s">
        <v>403</v>
      </c>
    </row>
    <row r="287" s="2" customFormat="1" ht="16.5" customHeight="1">
      <c r="A287" s="38"/>
      <c r="B287" s="39"/>
      <c r="C287" s="218" t="s">
        <v>404</v>
      </c>
      <c r="D287" s="218" t="s">
        <v>141</v>
      </c>
      <c r="E287" s="219" t="s">
        <v>405</v>
      </c>
      <c r="F287" s="220" t="s">
        <v>406</v>
      </c>
      <c r="G287" s="221" t="s">
        <v>394</v>
      </c>
      <c r="H287" s="222">
        <v>1</v>
      </c>
      <c r="I287" s="223"/>
      <c r="J287" s="224">
        <f>ROUND(I287*H287,2)</f>
        <v>0</v>
      </c>
      <c r="K287" s="220" t="s">
        <v>1</v>
      </c>
      <c r="L287" s="44"/>
      <c r="M287" s="225" t="s">
        <v>1</v>
      </c>
      <c r="N287" s="226" t="s">
        <v>40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146</v>
      </c>
      <c r="AT287" s="229" t="s">
        <v>141</v>
      </c>
      <c r="AU287" s="229" t="s">
        <v>82</v>
      </c>
      <c r="AY287" s="17" t="s">
        <v>138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147</v>
      </c>
      <c r="BK287" s="230">
        <f>ROUND(I287*H287,2)</f>
        <v>0</v>
      </c>
      <c r="BL287" s="17" t="s">
        <v>146</v>
      </c>
      <c r="BM287" s="229" t="s">
        <v>407</v>
      </c>
    </row>
    <row r="288" s="2" customFormat="1" ht="16.5" customHeight="1">
      <c r="A288" s="38"/>
      <c r="B288" s="39"/>
      <c r="C288" s="218" t="s">
        <v>408</v>
      </c>
      <c r="D288" s="218" t="s">
        <v>141</v>
      </c>
      <c r="E288" s="219" t="s">
        <v>409</v>
      </c>
      <c r="F288" s="220" t="s">
        <v>410</v>
      </c>
      <c r="G288" s="221" t="s">
        <v>411</v>
      </c>
      <c r="H288" s="222">
        <v>4</v>
      </c>
      <c r="I288" s="223"/>
      <c r="J288" s="224">
        <f>ROUND(I288*H288,2)</f>
        <v>0</v>
      </c>
      <c r="K288" s="220" t="s">
        <v>1</v>
      </c>
      <c r="L288" s="44"/>
      <c r="M288" s="225" t="s">
        <v>1</v>
      </c>
      <c r="N288" s="226" t="s">
        <v>40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146</v>
      </c>
      <c r="AT288" s="229" t="s">
        <v>141</v>
      </c>
      <c r="AU288" s="229" t="s">
        <v>82</v>
      </c>
      <c r="AY288" s="17" t="s">
        <v>138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147</v>
      </c>
      <c r="BK288" s="230">
        <f>ROUND(I288*H288,2)</f>
        <v>0</v>
      </c>
      <c r="BL288" s="17" t="s">
        <v>146</v>
      </c>
      <c r="BM288" s="229" t="s">
        <v>412</v>
      </c>
    </row>
    <row r="289" s="2" customFormat="1" ht="24.15" customHeight="1">
      <c r="A289" s="38"/>
      <c r="B289" s="39"/>
      <c r="C289" s="218" t="s">
        <v>413</v>
      </c>
      <c r="D289" s="218" t="s">
        <v>141</v>
      </c>
      <c r="E289" s="219" t="s">
        <v>414</v>
      </c>
      <c r="F289" s="220" t="s">
        <v>415</v>
      </c>
      <c r="G289" s="221" t="s">
        <v>394</v>
      </c>
      <c r="H289" s="222">
        <v>1</v>
      </c>
      <c r="I289" s="223"/>
      <c r="J289" s="224">
        <f>ROUND(I289*H289,2)</f>
        <v>0</v>
      </c>
      <c r="K289" s="220" t="s">
        <v>1</v>
      </c>
      <c r="L289" s="44"/>
      <c r="M289" s="225" t="s">
        <v>1</v>
      </c>
      <c r="N289" s="226" t="s">
        <v>40</v>
      </c>
      <c r="O289" s="9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146</v>
      </c>
      <c r="AT289" s="229" t="s">
        <v>141</v>
      </c>
      <c r="AU289" s="229" t="s">
        <v>82</v>
      </c>
      <c r="AY289" s="17" t="s">
        <v>138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147</v>
      </c>
      <c r="BK289" s="230">
        <f>ROUND(I289*H289,2)</f>
        <v>0</v>
      </c>
      <c r="BL289" s="17" t="s">
        <v>146</v>
      </c>
      <c r="BM289" s="229" t="s">
        <v>416</v>
      </c>
    </row>
    <row r="290" s="2" customFormat="1" ht="16.5" customHeight="1">
      <c r="A290" s="38"/>
      <c r="B290" s="39"/>
      <c r="C290" s="218" t="s">
        <v>417</v>
      </c>
      <c r="D290" s="218" t="s">
        <v>141</v>
      </c>
      <c r="E290" s="219" t="s">
        <v>418</v>
      </c>
      <c r="F290" s="220" t="s">
        <v>419</v>
      </c>
      <c r="G290" s="221" t="s">
        <v>394</v>
      </c>
      <c r="H290" s="222">
        <v>1</v>
      </c>
      <c r="I290" s="223"/>
      <c r="J290" s="224">
        <f>ROUND(I290*H290,2)</f>
        <v>0</v>
      </c>
      <c r="K290" s="220" t="s">
        <v>1</v>
      </c>
      <c r="L290" s="44"/>
      <c r="M290" s="225" t="s">
        <v>1</v>
      </c>
      <c r="N290" s="226" t="s">
        <v>40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146</v>
      </c>
      <c r="AT290" s="229" t="s">
        <v>141</v>
      </c>
      <c r="AU290" s="229" t="s">
        <v>82</v>
      </c>
      <c r="AY290" s="17" t="s">
        <v>138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147</v>
      </c>
      <c r="BK290" s="230">
        <f>ROUND(I290*H290,2)</f>
        <v>0</v>
      </c>
      <c r="BL290" s="17" t="s">
        <v>146</v>
      </c>
      <c r="BM290" s="229" t="s">
        <v>420</v>
      </c>
    </row>
    <row r="291" s="2" customFormat="1" ht="16.5" customHeight="1">
      <c r="A291" s="38"/>
      <c r="B291" s="39"/>
      <c r="C291" s="218" t="s">
        <v>421</v>
      </c>
      <c r="D291" s="218" t="s">
        <v>141</v>
      </c>
      <c r="E291" s="219" t="s">
        <v>422</v>
      </c>
      <c r="F291" s="220" t="s">
        <v>423</v>
      </c>
      <c r="G291" s="221" t="s">
        <v>411</v>
      </c>
      <c r="H291" s="222">
        <v>3</v>
      </c>
      <c r="I291" s="223"/>
      <c r="J291" s="224">
        <f>ROUND(I291*H291,2)</f>
        <v>0</v>
      </c>
      <c r="K291" s="220" t="s">
        <v>1</v>
      </c>
      <c r="L291" s="44"/>
      <c r="M291" s="225" t="s">
        <v>1</v>
      </c>
      <c r="N291" s="226" t="s">
        <v>40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146</v>
      </c>
      <c r="AT291" s="229" t="s">
        <v>141</v>
      </c>
      <c r="AU291" s="229" t="s">
        <v>82</v>
      </c>
      <c r="AY291" s="17" t="s">
        <v>138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147</v>
      </c>
      <c r="BK291" s="230">
        <f>ROUND(I291*H291,2)</f>
        <v>0</v>
      </c>
      <c r="BL291" s="17" t="s">
        <v>146</v>
      </c>
      <c r="BM291" s="229" t="s">
        <v>424</v>
      </c>
    </row>
    <row r="292" s="2" customFormat="1" ht="16.5" customHeight="1">
      <c r="A292" s="38"/>
      <c r="B292" s="39"/>
      <c r="C292" s="218" t="s">
        <v>425</v>
      </c>
      <c r="D292" s="218" t="s">
        <v>141</v>
      </c>
      <c r="E292" s="219" t="s">
        <v>426</v>
      </c>
      <c r="F292" s="220" t="s">
        <v>427</v>
      </c>
      <c r="G292" s="221" t="s">
        <v>411</v>
      </c>
      <c r="H292" s="222">
        <v>3</v>
      </c>
      <c r="I292" s="223"/>
      <c r="J292" s="224">
        <f>ROUND(I292*H292,2)</f>
        <v>0</v>
      </c>
      <c r="K292" s="220" t="s">
        <v>1</v>
      </c>
      <c r="L292" s="44"/>
      <c r="M292" s="225" t="s">
        <v>1</v>
      </c>
      <c r="N292" s="226" t="s">
        <v>40</v>
      </c>
      <c r="O292" s="9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146</v>
      </c>
      <c r="AT292" s="229" t="s">
        <v>141</v>
      </c>
      <c r="AU292" s="229" t="s">
        <v>82</v>
      </c>
      <c r="AY292" s="17" t="s">
        <v>138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147</v>
      </c>
      <c r="BK292" s="230">
        <f>ROUND(I292*H292,2)</f>
        <v>0</v>
      </c>
      <c r="BL292" s="17" t="s">
        <v>146</v>
      </c>
      <c r="BM292" s="229" t="s">
        <v>428</v>
      </c>
    </row>
    <row r="293" s="2" customFormat="1" ht="24.15" customHeight="1">
      <c r="A293" s="38"/>
      <c r="B293" s="39"/>
      <c r="C293" s="218" t="s">
        <v>429</v>
      </c>
      <c r="D293" s="218" t="s">
        <v>141</v>
      </c>
      <c r="E293" s="219" t="s">
        <v>430</v>
      </c>
      <c r="F293" s="220" t="s">
        <v>431</v>
      </c>
      <c r="G293" s="221" t="s">
        <v>411</v>
      </c>
      <c r="H293" s="222">
        <v>1</v>
      </c>
      <c r="I293" s="223"/>
      <c r="J293" s="224">
        <f>ROUND(I293*H293,2)</f>
        <v>0</v>
      </c>
      <c r="K293" s="220" t="s">
        <v>1</v>
      </c>
      <c r="L293" s="44"/>
      <c r="M293" s="225" t="s">
        <v>1</v>
      </c>
      <c r="N293" s="226" t="s">
        <v>40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146</v>
      </c>
      <c r="AT293" s="229" t="s">
        <v>141</v>
      </c>
      <c r="AU293" s="229" t="s">
        <v>82</v>
      </c>
      <c r="AY293" s="17" t="s">
        <v>138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147</v>
      </c>
      <c r="BK293" s="230">
        <f>ROUND(I293*H293,2)</f>
        <v>0</v>
      </c>
      <c r="BL293" s="17" t="s">
        <v>146</v>
      </c>
      <c r="BM293" s="229" t="s">
        <v>432</v>
      </c>
    </row>
    <row r="294" s="2" customFormat="1" ht="24.15" customHeight="1">
      <c r="A294" s="38"/>
      <c r="B294" s="39"/>
      <c r="C294" s="218" t="s">
        <v>433</v>
      </c>
      <c r="D294" s="218" t="s">
        <v>141</v>
      </c>
      <c r="E294" s="219" t="s">
        <v>434</v>
      </c>
      <c r="F294" s="220" t="s">
        <v>435</v>
      </c>
      <c r="G294" s="221" t="s">
        <v>411</v>
      </c>
      <c r="H294" s="222">
        <v>1</v>
      </c>
      <c r="I294" s="223"/>
      <c r="J294" s="224">
        <f>ROUND(I294*H294,2)</f>
        <v>0</v>
      </c>
      <c r="K294" s="220" t="s">
        <v>1</v>
      </c>
      <c r="L294" s="44"/>
      <c r="M294" s="225" t="s">
        <v>1</v>
      </c>
      <c r="N294" s="226" t="s">
        <v>40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146</v>
      </c>
      <c r="AT294" s="229" t="s">
        <v>141</v>
      </c>
      <c r="AU294" s="229" t="s">
        <v>82</v>
      </c>
      <c r="AY294" s="17" t="s">
        <v>138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147</v>
      </c>
      <c r="BK294" s="230">
        <f>ROUND(I294*H294,2)</f>
        <v>0</v>
      </c>
      <c r="BL294" s="17" t="s">
        <v>146</v>
      </c>
      <c r="BM294" s="229" t="s">
        <v>436</v>
      </c>
    </row>
    <row r="295" s="12" customFormat="1" ht="25.92" customHeight="1">
      <c r="A295" s="12"/>
      <c r="B295" s="202"/>
      <c r="C295" s="203"/>
      <c r="D295" s="204" t="s">
        <v>73</v>
      </c>
      <c r="E295" s="205" t="s">
        <v>437</v>
      </c>
      <c r="F295" s="205" t="s">
        <v>438</v>
      </c>
      <c r="G295" s="203"/>
      <c r="H295" s="203"/>
      <c r="I295" s="206"/>
      <c r="J295" s="207">
        <f>BK295</f>
        <v>0</v>
      </c>
      <c r="K295" s="203"/>
      <c r="L295" s="208"/>
      <c r="M295" s="209"/>
      <c r="N295" s="210"/>
      <c r="O295" s="210"/>
      <c r="P295" s="211">
        <f>P296+P311+P321+P341+P356+P366+P376+P386+P401+P417</f>
        <v>0</v>
      </c>
      <c r="Q295" s="210"/>
      <c r="R295" s="211">
        <f>R296+R311+R321+R341+R356+R366+R376+R386+R401+R417</f>
        <v>2.5339355399999999</v>
      </c>
      <c r="S295" s="210"/>
      <c r="T295" s="212">
        <f>T296+T311+T321+T341+T356+T366+T376+T386+T401+T417</f>
        <v>0.124362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147</v>
      </c>
      <c r="AT295" s="214" t="s">
        <v>73</v>
      </c>
      <c r="AU295" s="214" t="s">
        <v>74</v>
      </c>
      <c r="AY295" s="213" t="s">
        <v>138</v>
      </c>
      <c r="BK295" s="215">
        <f>BK296+BK311+BK321+BK341+BK356+BK366+BK376+BK386+BK401+BK417</f>
        <v>0</v>
      </c>
    </row>
    <row r="296" s="12" customFormat="1" ht="22.8" customHeight="1">
      <c r="A296" s="12"/>
      <c r="B296" s="202"/>
      <c r="C296" s="203"/>
      <c r="D296" s="204" t="s">
        <v>73</v>
      </c>
      <c r="E296" s="216" t="s">
        <v>439</v>
      </c>
      <c r="F296" s="216" t="s">
        <v>440</v>
      </c>
      <c r="G296" s="203"/>
      <c r="H296" s="203"/>
      <c r="I296" s="206"/>
      <c r="J296" s="217">
        <f>BK296</f>
        <v>0</v>
      </c>
      <c r="K296" s="203"/>
      <c r="L296" s="208"/>
      <c r="M296" s="209"/>
      <c r="N296" s="210"/>
      <c r="O296" s="210"/>
      <c r="P296" s="211">
        <f>SUM(P297:P310)</f>
        <v>0</v>
      </c>
      <c r="Q296" s="210"/>
      <c r="R296" s="211">
        <f>SUM(R297:R310)</f>
        <v>0.1801912</v>
      </c>
      <c r="S296" s="210"/>
      <c r="T296" s="212">
        <f>SUM(T297:T310)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147</v>
      </c>
      <c r="AT296" s="214" t="s">
        <v>73</v>
      </c>
      <c r="AU296" s="214" t="s">
        <v>82</v>
      </c>
      <c r="AY296" s="213" t="s">
        <v>138</v>
      </c>
      <c r="BK296" s="215">
        <f>SUM(BK297:BK310)</f>
        <v>0</v>
      </c>
    </row>
    <row r="297" s="2" customFormat="1" ht="24.15" customHeight="1">
      <c r="A297" s="38"/>
      <c r="B297" s="39"/>
      <c r="C297" s="218" t="s">
        <v>441</v>
      </c>
      <c r="D297" s="218" t="s">
        <v>141</v>
      </c>
      <c r="E297" s="219" t="s">
        <v>442</v>
      </c>
      <c r="F297" s="220" t="s">
        <v>443</v>
      </c>
      <c r="G297" s="221" t="s">
        <v>181</v>
      </c>
      <c r="H297" s="222">
        <v>28.899999999999999</v>
      </c>
      <c r="I297" s="223"/>
      <c r="J297" s="224">
        <f>ROUND(I297*H297,2)</f>
        <v>0</v>
      </c>
      <c r="K297" s="220" t="s">
        <v>145</v>
      </c>
      <c r="L297" s="44"/>
      <c r="M297" s="225" t="s">
        <v>1</v>
      </c>
      <c r="N297" s="226" t="s">
        <v>40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233</v>
      </c>
      <c r="AT297" s="229" t="s">
        <v>141</v>
      </c>
      <c r="AU297" s="229" t="s">
        <v>147</v>
      </c>
      <c r="AY297" s="17" t="s">
        <v>138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147</v>
      </c>
      <c r="BK297" s="230">
        <f>ROUND(I297*H297,2)</f>
        <v>0</v>
      </c>
      <c r="BL297" s="17" t="s">
        <v>233</v>
      </c>
      <c r="BM297" s="229" t="s">
        <v>444</v>
      </c>
    </row>
    <row r="298" s="14" customFormat="1">
      <c r="A298" s="14"/>
      <c r="B298" s="242"/>
      <c r="C298" s="243"/>
      <c r="D298" s="233" t="s">
        <v>149</v>
      </c>
      <c r="E298" s="244" t="s">
        <v>1</v>
      </c>
      <c r="F298" s="245" t="s">
        <v>242</v>
      </c>
      <c r="G298" s="243"/>
      <c r="H298" s="246">
        <v>28.899999999999999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149</v>
      </c>
      <c r="AU298" s="252" t="s">
        <v>147</v>
      </c>
      <c r="AV298" s="14" t="s">
        <v>147</v>
      </c>
      <c r="AW298" s="14" t="s">
        <v>31</v>
      </c>
      <c r="AX298" s="14" t="s">
        <v>82</v>
      </c>
      <c r="AY298" s="252" t="s">
        <v>138</v>
      </c>
    </row>
    <row r="299" s="2" customFormat="1" ht="16.5" customHeight="1">
      <c r="A299" s="38"/>
      <c r="B299" s="39"/>
      <c r="C299" s="253" t="s">
        <v>445</v>
      </c>
      <c r="D299" s="253" t="s">
        <v>163</v>
      </c>
      <c r="E299" s="254" t="s">
        <v>446</v>
      </c>
      <c r="F299" s="255" t="s">
        <v>447</v>
      </c>
      <c r="G299" s="256" t="s">
        <v>160</v>
      </c>
      <c r="H299" s="257">
        <v>0.010999999999999999</v>
      </c>
      <c r="I299" s="258"/>
      <c r="J299" s="259">
        <f>ROUND(I299*H299,2)</f>
        <v>0</v>
      </c>
      <c r="K299" s="255" t="s">
        <v>145</v>
      </c>
      <c r="L299" s="260"/>
      <c r="M299" s="261" t="s">
        <v>1</v>
      </c>
      <c r="N299" s="262" t="s">
        <v>40</v>
      </c>
      <c r="O299" s="91"/>
      <c r="P299" s="227">
        <f>O299*H299</f>
        <v>0</v>
      </c>
      <c r="Q299" s="227">
        <v>1</v>
      </c>
      <c r="R299" s="227">
        <f>Q299*H299</f>
        <v>0.010999999999999999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373</v>
      </c>
      <c r="AT299" s="229" t="s">
        <v>163</v>
      </c>
      <c r="AU299" s="229" t="s">
        <v>147</v>
      </c>
      <c r="AY299" s="17" t="s">
        <v>138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147</v>
      </c>
      <c r="BK299" s="230">
        <f>ROUND(I299*H299,2)</f>
        <v>0</v>
      </c>
      <c r="BL299" s="17" t="s">
        <v>233</v>
      </c>
      <c r="BM299" s="229" t="s">
        <v>448</v>
      </c>
    </row>
    <row r="300" s="2" customFormat="1">
      <c r="A300" s="38"/>
      <c r="B300" s="39"/>
      <c r="C300" s="40"/>
      <c r="D300" s="233" t="s">
        <v>168</v>
      </c>
      <c r="E300" s="40"/>
      <c r="F300" s="263" t="s">
        <v>449</v>
      </c>
      <c r="G300" s="40"/>
      <c r="H300" s="40"/>
      <c r="I300" s="264"/>
      <c r="J300" s="40"/>
      <c r="K300" s="40"/>
      <c r="L300" s="44"/>
      <c r="M300" s="265"/>
      <c r="N300" s="266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168</v>
      </c>
      <c r="AU300" s="17" t="s">
        <v>147</v>
      </c>
    </row>
    <row r="301" s="14" customFormat="1">
      <c r="A301" s="14"/>
      <c r="B301" s="242"/>
      <c r="C301" s="243"/>
      <c r="D301" s="233" t="s">
        <v>149</v>
      </c>
      <c r="E301" s="243"/>
      <c r="F301" s="245" t="s">
        <v>450</v>
      </c>
      <c r="G301" s="243"/>
      <c r="H301" s="246">
        <v>0.010999999999999999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2" t="s">
        <v>149</v>
      </c>
      <c r="AU301" s="252" t="s">
        <v>147</v>
      </c>
      <c r="AV301" s="14" t="s">
        <v>147</v>
      </c>
      <c r="AW301" s="14" t="s">
        <v>4</v>
      </c>
      <c r="AX301" s="14" t="s">
        <v>82</v>
      </c>
      <c r="AY301" s="252" t="s">
        <v>138</v>
      </c>
    </row>
    <row r="302" s="2" customFormat="1" ht="24.15" customHeight="1">
      <c r="A302" s="38"/>
      <c r="B302" s="39"/>
      <c r="C302" s="218" t="s">
        <v>451</v>
      </c>
      <c r="D302" s="218" t="s">
        <v>141</v>
      </c>
      <c r="E302" s="219" t="s">
        <v>452</v>
      </c>
      <c r="F302" s="220" t="s">
        <v>453</v>
      </c>
      <c r="G302" s="221" t="s">
        <v>181</v>
      </c>
      <c r="H302" s="222">
        <v>28.899999999999999</v>
      </c>
      <c r="I302" s="223"/>
      <c r="J302" s="224">
        <f>ROUND(I302*H302,2)</f>
        <v>0</v>
      </c>
      <c r="K302" s="220" t="s">
        <v>145</v>
      </c>
      <c r="L302" s="44"/>
      <c r="M302" s="225" t="s">
        <v>1</v>
      </c>
      <c r="N302" s="226" t="s">
        <v>40</v>
      </c>
      <c r="O302" s="91"/>
      <c r="P302" s="227">
        <f>O302*H302</f>
        <v>0</v>
      </c>
      <c r="Q302" s="227">
        <v>0.00040000000000000002</v>
      </c>
      <c r="R302" s="227">
        <f>Q302*H302</f>
        <v>0.011560000000000001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233</v>
      </c>
      <c r="AT302" s="229" t="s">
        <v>141</v>
      </c>
      <c r="AU302" s="229" t="s">
        <v>147</v>
      </c>
      <c r="AY302" s="17" t="s">
        <v>138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147</v>
      </c>
      <c r="BK302" s="230">
        <f>ROUND(I302*H302,2)</f>
        <v>0</v>
      </c>
      <c r="BL302" s="17" t="s">
        <v>233</v>
      </c>
      <c r="BM302" s="229" t="s">
        <v>454</v>
      </c>
    </row>
    <row r="303" s="14" customFormat="1">
      <c r="A303" s="14"/>
      <c r="B303" s="242"/>
      <c r="C303" s="243"/>
      <c r="D303" s="233" t="s">
        <v>149</v>
      </c>
      <c r="E303" s="244" t="s">
        <v>1</v>
      </c>
      <c r="F303" s="245" t="s">
        <v>242</v>
      </c>
      <c r="G303" s="243"/>
      <c r="H303" s="246">
        <v>28.899999999999999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2" t="s">
        <v>149</v>
      </c>
      <c r="AU303" s="252" t="s">
        <v>147</v>
      </c>
      <c r="AV303" s="14" t="s">
        <v>147</v>
      </c>
      <c r="AW303" s="14" t="s">
        <v>31</v>
      </c>
      <c r="AX303" s="14" t="s">
        <v>82</v>
      </c>
      <c r="AY303" s="252" t="s">
        <v>138</v>
      </c>
    </row>
    <row r="304" s="2" customFormat="1" ht="44.25" customHeight="1">
      <c r="A304" s="38"/>
      <c r="B304" s="39"/>
      <c r="C304" s="253" t="s">
        <v>455</v>
      </c>
      <c r="D304" s="253" t="s">
        <v>163</v>
      </c>
      <c r="E304" s="254" t="s">
        <v>456</v>
      </c>
      <c r="F304" s="255" t="s">
        <v>457</v>
      </c>
      <c r="G304" s="256" t="s">
        <v>181</v>
      </c>
      <c r="H304" s="257">
        <v>33.683</v>
      </c>
      <c r="I304" s="258"/>
      <c r="J304" s="259">
        <f>ROUND(I304*H304,2)</f>
        <v>0</v>
      </c>
      <c r="K304" s="255" t="s">
        <v>145</v>
      </c>
      <c r="L304" s="260"/>
      <c r="M304" s="261" t="s">
        <v>1</v>
      </c>
      <c r="N304" s="262" t="s">
        <v>40</v>
      </c>
      <c r="O304" s="91"/>
      <c r="P304" s="227">
        <f>O304*H304</f>
        <v>0</v>
      </c>
      <c r="Q304" s="227">
        <v>0.0044000000000000003</v>
      </c>
      <c r="R304" s="227">
        <f>Q304*H304</f>
        <v>0.14820520000000001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373</v>
      </c>
      <c r="AT304" s="229" t="s">
        <v>163</v>
      </c>
      <c r="AU304" s="229" t="s">
        <v>147</v>
      </c>
      <c r="AY304" s="17" t="s">
        <v>138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147</v>
      </c>
      <c r="BK304" s="230">
        <f>ROUND(I304*H304,2)</f>
        <v>0</v>
      </c>
      <c r="BL304" s="17" t="s">
        <v>233</v>
      </c>
      <c r="BM304" s="229" t="s">
        <v>458</v>
      </c>
    </row>
    <row r="305" s="14" customFormat="1">
      <c r="A305" s="14"/>
      <c r="B305" s="242"/>
      <c r="C305" s="243"/>
      <c r="D305" s="233" t="s">
        <v>149</v>
      </c>
      <c r="E305" s="243"/>
      <c r="F305" s="245" t="s">
        <v>459</v>
      </c>
      <c r="G305" s="243"/>
      <c r="H305" s="246">
        <v>33.683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149</v>
      </c>
      <c r="AU305" s="252" t="s">
        <v>147</v>
      </c>
      <c r="AV305" s="14" t="s">
        <v>147</v>
      </c>
      <c r="AW305" s="14" t="s">
        <v>4</v>
      </c>
      <c r="AX305" s="14" t="s">
        <v>82</v>
      </c>
      <c r="AY305" s="252" t="s">
        <v>138</v>
      </c>
    </row>
    <row r="306" s="2" customFormat="1" ht="24.15" customHeight="1">
      <c r="A306" s="38"/>
      <c r="B306" s="39"/>
      <c r="C306" s="218" t="s">
        <v>460</v>
      </c>
      <c r="D306" s="218" t="s">
        <v>141</v>
      </c>
      <c r="E306" s="219" t="s">
        <v>461</v>
      </c>
      <c r="F306" s="220" t="s">
        <v>462</v>
      </c>
      <c r="G306" s="221" t="s">
        <v>173</v>
      </c>
      <c r="H306" s="222">
        <v>3</v>
      </c>
      <c r="I306" s="223"/>
      <c r="J306" s="224">
        <f>ROUND(I306*H306,2)</f>
        <v>0</v>
      </c>
      <c r="K306" s="220" t="s">
        <v>145</v>
      </c>
      <c r="L306" s="44"/>
      <c r="M306" s="225" t="s">
        <v>1</v>
      </c>
      <c r="N306" s="226" t="s">
        <v>40</v>
      </c>
      <c r="O306" s="91"/>
      <c r="P306" s="227">
        <f>O306*H306</f>
        <v>0</v>
      </c>
      <c r="Q306" s="227">
        <v>0.00020000000000000001</v>
      </c>
      <c r="R306" s="227">
        <f>Q306*H306</f>
        <v>0.00060000000000000006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233</v>
      </c>
      <c r="AT306" s="229" t="s">
        <v>141</v>
      </c>
      <c r="AU306" s="229" t="s">
        <v>147</v>
      </c>
      <c r="AY306" s="17" t="s">
        <v>138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147</v>
      </c>
      <c r="BK306" s="230">
        <f>ROUND(I306*H306,2)</f>
        <v>0</v>
      </c>
      <c r="BL306" s="17" t="s">
        <v>233</v>
      </c>
      <c r="BM306" s="229" t="s">
        <v>463</v>
      </c>
    </row>
    <row r="307" s="2" customFormat="1" ht="44.25" customHeight="1">
      <c r="A307" s="38"/>
      <c r="B307" s="39"/>
      <c r="C307" s="253" t="s">
        <v>464</v>
      </c>
      <c r="D307" s="253" t="s">
        <v>163</v>
      </c>
      <c r="E307" s="254" t="s">
        <v>456</v>
      </c>
      <c r="F307" s="255" t="s">
        <v>457</v>
      </c>
      <c r="G307" s="256" t="s">
        <v>181</v>
      </c>
      <c r="H307" s="257">
        <v>1.8899999999999999</v>
      </c>
      <c r="I307" s="258"/>
      <c r="J307" s="259">
        <f>ROUND(I307*H307,2)</f>
        <v>0</v>
      </c>
      <c r="K307" s="255" t="s">
        <v>145</v>
      </c>
      <c r="L307" s="260"/>
      <c r="M307" s="261" t="s">
        <v>1</v>
      </c>
      <c r="N307" s="262" t="s">
        <v>40</v>
      </c>
      <c r="O307" s="91"/>
      <c r="P307" s="227">
        <f>O307*H307</f>
        <v>0</v>
      </c>
      <c r="Q307" s="227">
        <v>0.0044000000000000003</v>
      </c>
      <c r="R307" s="227">
        <f>Q307*H307</f>
        <v>0.0083160000000000005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373</v>
      </c>
      <c r="AT307" s="229" t="s">
        <v>163</v>
      </c>
      <c r="AU307" s="229" t="s">
        <v>147</v>
      </c>
      <c r="AY307" s="17" t="s">
        <v>138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147</v>
      </c>
      <c r="BK307" s="230">
        <f>ROUND(I307*H307,2)</f>
        <v>0</v>
      </c>
      <c r="BL307" s="17" t="s">
        <v>233</v>
      </c>
      <c r="BM307" s="229" t="s">
        <v>465</v>
      </c>
    </row>
    <row r="308" s="14" customFormat="1">
      <c r="A308" s="14"/>
      <c r="B308" s="242"/>
      <c r="C308" s="243"/>
      <c r="D308" s="233" t="s">
        <v>149</v>
      </c>
      <c r="E308" s="243"/>
      <c r="F308" s="245" t="s">
        <v>466</v>
      </c>
      <c r="G308" s="243"/>
      <c r="H308" s="246">
        <v>1.8899999999999999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2" t="s">
        <v>149</v>
      </c>
      <c r="AU308" s="252" t="s">
        <v>147</v>
      </c>
      <c r="AV308" s="14" t="s">
        <v>147</v>
      </c>
      <c r="AW308" s="14" t="s">
        <v>4</v>
      </c>
      <c r="AX308" s="14" t="s">
        <v>82</v>
      </c>
      <c r="AY308" s="252" t="s">
        <v>138</v>
      </c>
    </row>
    <row r="309" s="2" customFormat="1" ht="24.15" customHeight="1">
      <c r="A309" s="38"/>
      <c r="B309" s="39"/>
      <c r="C309" s="218" t="s">
        <v>467</v>
      </c>
      <c r="D309" s="218" t="s">
        <v>141</v>
      </c>
      <c r="E309" s="219" t="s">
        <v>468</v>
      </c>
      <c r="F309" s="220" t="s">
        <v>469</v>
      </c>
      <c r="G309" s="221" t="s">
        <v>144</v>
      </c>
      <c r="H309" s="222">
        <v>3</v>
      </c>
      <c r="I309" s="223"/>
      <c r="J309" s="224">
        <f>ROUND(I309*H309,2)</f>
        <v>0</v>
      </c>
      <c r="K309" s="220" t="s">
        <v>145</v>
      </c>
      <c r="L309" s="44"/>
      <c r="M309" s="225" t="s">
        <v>1</v>
      </c>
      <c r="N309" s="226" t="s">
        <v>40</v>
      </c>
      <c r="O309" s="91"/>
      <c r="P309" s="227">
        <f>O309*H309</f>
        <v>0</v>
      </c>
      <c r="Q309" s="227">
        <v>0.00017000000000000001</v>
      </c>
      <c r="R309" s="227">
        <f>Q309*H309</f>
        <v>0.00051000000000000004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233</v>
      </c>
      <c r="AT309" s="229" t="s">
        <v>141</v>
      </c>
      <c r="AU309" s="229" t="s">
        <v>147</v>
      </c>
      <c r="AY309" s="17" t="s">
        <v>138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147</v>
      </c>
      <c r="BK309" s="230">
        <f>ROUND(I309*H309,2)</f>
        <v>0</v>
      </c>
      <c r="BL309" s="17" t="s">
        <v>233</v>
      </c>
      <c r="BM309" s="229" t="s">
        <v>470</v>
      </c>
    </row>
    <row r="310" s="2" customFormat="1" ht="33" customHeight="1">
      <c r="A310" s="38"/>
      <c r="B310" s="39"/>
      <c r="C310" s="218" t="s">
        <v>471</v>
      </c>
      <c r="D310" s="218" t="s">
        <v>141</v>
      </c>
      <c r="E310" s="219" t="s">
        <v>472</v>
      </c>
      <c r="F310" s="220" t="s">
        <v>473</v>
      </c>
      <c r="G310" s="221" t="s">
        <v>160</v>
      </c>
      <c r="H310" s="222">
        <v>0.17999999999999999</v>
      </c>
      <c r="I310" s="223"/>
      <c r="J310" s="224">
        <f>ROUND(I310*H310,2)</f>
        <v>0</v>
      </c>
      <c r="K310" s="220" t="s">
        <v>145</v>
      </c>
      <c r="L310" s="44"/>
      <c r="M310" s="225" t="s">
        <v>1</v>
      </c>
      <c r="N310" s="226" t="s">
        <v>40</v>
      </c>
      <c r="O310" s="9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233</v>
      </c>
      <c r="AT310" s="229" t="s">
        <v>141</v>
      </c>
      <c r="AU310" s="229" t="s">
        <v>147</v>
      </c>
      <c r="AY310" s="17" t="s">
        <v>138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147</v>
      </c>
      <c r="BK310" s="230">
        <f>ROUND(I310*H310,2)</f>
        <v>0</v>
      </c>
      <c r="BL310" s="17" t="s">
        <v>233</v>
      </c>
      <c r="BM310" s="229" t="s">
        <v>474</v>
      </c>
    </row>
    <row r="311" s="12" customFormat="1" ht="22.8" customHeight="1">
      <c r="A311" s="12"/>
      <c r="B311" s="202"/>
      <c r="C311" s="203"/>
      <c r="D311" s="204" t="s">
        <v>73</v>
      </c>
      <c r="E311" s="216" t="s">
        <v>475</v>
      </c>
      <c r="F311" s="216" t="s">
        <v>476</v>
      </c>
      <c r="G311" s="203"/>
      <c r="H311" s="203"/>
      <c r="I311" s="206"/>
      <c r="J311" s="217">
        <f>BK311</f>
        <v>0</v>
      </c>
      <c r="K311" s="203"/>
      <c r="L311" s="208"/>
      <c r="M311" s="209"/>
      <c r="N311" s="210"/>
      <c r="O311" s="210"/>
      <c r="P311" s="211">
        <f>SUM(P312:P320)</f>
        <v>0</v>
      </c>
      <c r="Q311" s="210"/>
      <c r="R311" s="211">
        <f>SUM(R312:R320)</f>
        <v>0.26703599999999994</v>
      </c>
      <c r="S311" s="210"/>
      <c r="T311" s="212">
        <f>SUM(T312:T320)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3" t="s">
        <v>147</v>
      </c>
      <c r="AT311" s="214" t="s">
        <v>73</v>
      </c>
      <c r="AU311" s="214" t="s">
        <v>82</v>
      </c>
      <c r="AY311" s="213" t="s">
        <v>138</v>
      </c>
      <c r="BK311" s="215">
        <f>SUM(BK312:BK320)</f>
        <v>0</v>
      </c>
    </row>
    <row r="312" s="2" customFormat="1" ht="24.15" customHeight="1">
      <c r="A312" s="38"/>
      <c r="B312" s="39"/>
      <c r="C312" s="218" t="s">
        <v>477</v>
      </c>
      <c r="D312" s="218" t="s">
        <v>141</v>
      </c>
      <c r="E312" s="219" t="s">
        <v>478</v>
      </c>
      <c r="F312" s="220" t="s">
        <v>479</v>
      </c>
      <c r="G312" s="221" t="s">
        <v>181</v>
      </c>
      <c r="H312" s="222">
        <v>28.899999999999999</v>
      </c>
      <c r="I312" s="223"/>
      <c r="J312" s="224">
        <f>ROUND(I312*H312,2)</f>
        <v>0</v>
      </c>
      <c r="K312" s="220" t="s">
        <v>145</v>
      </c>
      <c r="L312" s="44"/>
      <c r="M312" s="225" t="s">
        <v>1</v>
      </c>
      <c r="N312" s="226" t="s">
        <v>40</v>
      </c>
      <c r="O312" s="91"/>
      <c r="P312" s="227">
        <f>O312*H312</f>
        <v>0</v>
      </c>
      <c r="Q312" s="227">
        <v>0.00042000000000000002</v>
      </c>
      <c r="R312" s="227">
        <f>Q312*H312</f>
        <v>0.012138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233</v>
      </c>
      <c r="AT312" s="229" t="s">
        <v>141</v>
      </c>
      <c r="AU312" s="229" t="s">
        <v>147</v>
      </c>
      <c r="AY312" s="17" t="s">
        <v>138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147</v>
      </c>
      <c r="BK312" s="230">
        <f>ROUND(I312*H312,2)</f>
        <v>0</v>
      </c>
      <c r="BL312" s="17" t="s">
        <v>233</v>
      </c>
      <c r="BM312" s="229" t="s">
        <v>480</v>
      </c>
    </row>
    <row r="313" s="14" customFormat="1">
      <c r="A313" s="14"/>
      <c r="B313" s="242"/>
      <c r="C313" s="243"/>
      <c r="D313" s="233" t="s">
        <v>149</v>
      </c>
      <c r="E313" s="244" t="s">
        <v>1</v>
      </c>
      <c r="F313" s="245" t="s">
        <v>242</v>
      </c>
      <c r="G313" s="243"/>
      <c r="H313" s="246">
        <v>28.899999999999999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149</v>
      </c>
      <c r="AU313" s="252" t="s">
        <v>147</v>
      </c>
      <c r="AV313" s="14" t="s">
        <v>147</v>
      </c>
      <c r="AW313" s="14" t="s">
        <v>31</v>
      </c>
      <c r="AX313" s="14" t="s">
        <v>82</v>
      </c>
      <c r="AY313" s="252" t="s">
        <v>138</v>
      </c>
    </row>
    <row r="314" s="2" customFormat="1" ht="24.15" customHeight="1">
      <c r="A314" s="38"/>
      <c r="B314" s="39"/>
      <c r="C314" s="253" t="s">
        <v>481</v>
      </c>
      <c r="D314" s="253" t="s">
        <v>163</v>
      </c>
      <c r="E314" s="254" t="s">
        <v>482</v>
      </c>
      <c r="F314" s="255" t="s">
        <v>483</v>
      </c>
      <c r="G314" s="256" t="s">
        <v>181</v>
      </c>
      <c r="H314" s="257">
        <v>30.344999999999999</v>
      </c>
      <c r="I314" s="258"/>
      <c r="J314" s="259">
        <f>ROUND(I314*H314,2)</f>
        <v>0</v>
      </c>
      <c r="K314" s="255" t="s">
        <v>145</v>
      </c>
      <c r="L314" s="260"/>
      <c r="M314" s="261" t="s">
        <v>1</v>
      </c>
      <c r="N314" s="262" t="s">
        <v>40</v>
      </c>
      <c r="O314" s="91"/>
      <c r="P314" s="227">
        <f>O314*H314</f>
        <v>0</v>
      </c>
      <c r="Q314" s="227">
        <v>0.0035999999999999999</v>
      </c>
      <c r="R314" s="227">
        <f>Q314*H314</f>
        <v>0.10924199999999999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373</v>
      </c>
      <c r="AT314" s="229" t="s">
        <v>163</v>
      </c>
      <c r="AU314" s="229" t="s">
        <v>147</v>
      </c>
      <c r="AY314" s="17" t="s">
        <v>138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147</v>
      </c>
      <c r="BK314" s="230">
        <f>ROUND(I314*H314,2)</f>
        <v>0</v>
      </c>
      <c r="BL314" s="17" t="s">
        <v>233</v>
      </c>
      <c r="BM314" s="229" t="s">
        <v>484</v>
      </c>
    </row>
    <row r="315" s="14" customFormat="1">
      <c r="A315" s="14"/>
      <c r="B315" s="242"/>
      <c r="C315" s="243"/>
      <c r="D315" s="233" t="s">
        <v>149</v>
      </c>
      <c r="E315" s="243"/>
      <c r="F315" s="245" t="s">
        <v>485</v>
      </c>
      <c r="G315" s="243"/>
      <c r="H315" s="246">
        <v>30.344999999999999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2" t="s">
        <v>149</v>
      </c>
      <c r="AU315" s="252" t="s">
        <v>147</v>
      </c>
      <c r="AV315" s="14" t="s">
        <v>147</v>
      </c>
      <c r="AW315" s="14" t="s">
        <v>4</v>
      </c>
      <c r="AX315" s="14" t="s">
        <v>82</v>
      </c>
      <c r="AY315" s="252" t="s">
        <v>138</v>
      </c>
    </row>
    <row r="316" s="2" customFormat="1" ht="24.15" customHeight="1">
      <c r="A316" s="38"/>
      <c r="B316" s="39"/>
      <c r="C316" s="218" t="s">
        <v>486</v>
      </c>
      <c r="D316" s="218" t="s">
        <v>141</v>
      </c>
      <c r="E316" s="219" t="s">
        <v>487</v>
      </c>
      <c r="F316" s="220" t="s">
        <v>488</v>
      </c>
      <c r="G316" s="221" t="s">
        <v>181</v>
      </c>
      <c r="H316" s="222">
        <v>28.899999999999999</v>
      </c>
      <c r="I316" s="223"/>
      <c r="J316" s="224">
        <f>ROUND(I316*H316,2)</f>
        <v>0</v>
      </c>
      <c r="K316" s="220" t="s">
        <v>145</v>
      </c>
      <c r="L316" s="44"/>
      <c r="M316" s="225" t="s">
        <v>1</v>
      </c>
      <c r="N316" s="226" t="s">
        <v>40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233</v>
      </c>
      <c r="AT316" s="229" t="s">
        <v>141</v>
      </c>
      <c r="AU316" s="229" t="s">
        <v>147</v>
      </c>
      <c r="AY316" s="17" t="s">
        <v>138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147</v>
      </c>
      <c r="BK316" s="230">
        <f>ROUND(I316*H316,2)</f>
        <v>0</v>
      </c>
      <c r="BL316" s="17" t="s">
        <v>233</v>
      </c>
      <c r="BM316" s="229" t="s">
        <v>489</v>
      </c>
    </row>
    <row r="317" s="14" customFormat="1">
      <c r="A317" s="14"/>
      <c r="B317" s="242"/>
      <c r="C317" s="243"/>
      <c r="D317" s="233" t="s">
        <v>149</v>
      </c>
      <c r="E317" s="244" t="s">
        <v>1</v>
      </c>
      <c r="F317" s="245" t="s">
        <v>242</v>
      </c>
      <c r="G317" s="243"/>
      <c r="H317" s="246">
        <v>28.899999999999999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149</v>
      </c>
      <c r="AU317" s="252" t="s">
        <v>147</v>
      </c>
      <c r="AV317" s="14" t="s">
        <v>147</v>
      </c>
      <c r="AW317" s="14" t="s">
        <v>31</v>
      </c>
      <c r="AX317" s="14" t="s">
        <v>82</v>
      </c>
      <c r="AY317" s="252" t="s">
        <v>138</v>
      </c>
    </row>
    <row r="318" s="2" customFormat="1" ht="24.15" customHeight="1">
      <c r="A318" s="38"/>
      <c r="B318" s="39"/>
      <c r="C318" s="253" t="s">
        <v>490</v>
      </c>
      <c r="D318" s="253" t="s">
        <v>163</v>
      </c>
      <c r="E318" s="254" t="s">
        <v>491</v>
      </c>
      <c r="F318" s="255" t="s">
        <v>492</v>
      </c>
      <c r="G318" s="256" t="s">
        <v>181</v>
      </c>
      <c r="H318" s="257">
        <v>60.689999999999998</v>
      </c>
      <c r="I318" s="258"/>
      <c r="J318" s="259">
        <f>ROUND(I318*H318,2)</f>
        <v>0</v>
      </c>
      <c r="K318" s="255" t="s">
        <v>145</v>
      </c>
      <c r="L318" s="260"/>
      <c r="M318" s="261" t="s">
        <v>1</v>
      </c>
      <c r="N318" s="262" t="s">
        <v>40</v>
      </c>
      <c r="O318" s="91"/>
      <c r="P318" s="227">
        <f>O318*H318</f>
        <v>0</v>
      </c>
      <c r="Q318" s="227">
        <v>0.0023999999999999998</v>
      </c>
      <c r="R318" s="227">
        <f>Q318*H318</f>
        <v>0.14565599999999998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373</v>
      </c>
      <c r="AT318" s="229" t="s">
        <v>163</v>
      </c>
      <c r="AU318" s="229" t="s">
        <v>147</v>
      </c>
      <c r="AY318" s="17" t="s">
        <v>138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147</v>
      </c>
      <c r="BK318" s="230">
        <f>ROUND(I318*H318,2)</f>
        <v>0</v>
      </c>
      <c r="BL318" s="17" t="s">
        <v>233</v>
      </c>
      <c r="BM318" s="229" t="s">
        <v>493</v>
      </c>
    </row>
    <row r="319" s="14" customFormat="1">
      <c r="A319" s="14"/>
      <c r="B319" s="242"/>
      <c r="C319" s="243"/>
      <c r="D319" s="233" t="s">
        <v>149</v>
      </c>
      <c r="E319" s="243"/>
      <c r="F319" s="245" t="s">
        <v>494</v>
      </c>
      <c r="G319" s="243"/>
      <c r="H319" s="246">
        <v>60.689999999999998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2" t="s">
        <v>149</v>
      </c>
      <c r="AU319" s="252" t="s">
        <v>147</v>
      </c>
      <c r="AV319" s="14" t="s">
        <v>147</v>
      </c>
      <c r="AW319" s="14" t="s">
        <v>4</v>
      </c>
      <c r="AX319" s="14" t="s">
        <v>82</v>
      </c>
      <c r="AY319" s="252" t="s">
        <v>138</v>
      </c>
    </row>
    <row r="320" s="2" customFormat="1" ht="24.15" customHeight="1">
      <c r="A320" s="38"/>
      <c r="B320" s="39"/>
      <c r="C320" s="218" t="s">
        <v>495</v>
      </c>
      <c r="D320" s="218" t="s">
        <v>141</v>
      </c>
      <c r="E320" s="219" t="s">
        <v>496</v>
      </c>
      <c r="F320" s="220" t="s">
        <v>497</v>
      </c>
      <c r="G320" s="221" t="s">
        <v>160</v>
      </c>
      <c r="H320" s="222">
        <v>0.26700000000000002</v>
      </c>
      <c r="I320" s="223"/>
      <c r="J320" s="224">
        <f>ROUND(I320*H320,2)</f>
        <v>0</v>
      </c>
      <c r="K320" s="220" t="s">
        <v>145</v>
      </c>
      <c r="L320" s="44"/>
      <c r="M320" s="225" t="s">
        <v>1</v>
      </c>
      <c r="N320" s="226" t="s">
        <v>40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233</v>
      </c>
      <c r="AT320" s="229" t="s">
        <v>141</v>
      </c>
      <c r="AU320" s="229" t="s">
        <v>147</v>
      </c>
      <c r="AY320" s="17" t="s">
        <v>138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147</v>
      </c>
      <c r="BK320" s="230">
        <f>ROUND(I320*H320,2)</f>
        <v>0</v>
      </c>
      <c r="BL320" s="17" t="s">
        <v>233</v>
      </c>
      <c r="BM320" s="229" t="s">
        <v>498</v>
      </c>
    </row>
    <row r="321" s="12" customFormat="1" ht="22.8" customHeight="1">
      <c r="A321" s="12"/>
      <c r="B321" s="202"/>
      <c r="C321" s="203"/>
      <c r="D321" s="204" t="s">
        <v>73</v>
      </c>
      <c r="E321" s="216" t="s">
        <v>499</v>
      </c>
      <c r="F321" s="216" t="s">
        <v>500</v>
      </c>
      <c r="G321" s="203"/>
      <c r="H321" s="203"/>
      <c r="I321" s="206"/>
      <c r="J321" s="217">
        <f>BK321</f>
        <v>0</v>
      </c>
      <c r="K321" s="203"/>
      <c r="L321" s="208"/>
      <c r="M321" s="209"/>
      <c r="N321" s="210"/>
      <c r="O321" s="210"/>
      <c r="P321" s="211">
        <f>SUM(P322:P340)</f>
        <v>0</v>
      </c>
      <c r="Q321" s="210"/>
      <c r="R321" s="211">
        <f>SUM(R322:R340)</f>
        <v>0.0072450000000000006</v>
      </c>
      <c r="S321" s="210"/>
      <c r="T321" s="212">
        <f>SUM(T322:T340)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3" t="s">
        <v>147</v>
      </c>
      <c r="AT321" s="214" t="s">
        <v>73</v>
      </c>
      <c r="AU321" s="214" t="s">
        <v>82</v>
      </c>
      <c r="AY321" s="213" t="s">
        <v>138</v>
      </c>
      <c r="BK321" s="215">
        <f>SUM(BK322:BK340)</f>
        <v>0</v>
      </c>
    </row>
    <row r="322" s="2" customFormat="1" ht="24.15" customHeight="1">
      <c r="A322" s="38"/>
      <c r="B322" s="39"/>
      <c r="C322" s="218" t="s">
        <v>501</v>
      </c>
      <c r="D322" s="218" t="s">
        <v>141</v>
      </c>
      <c r="E322" s="219" t="s">
        <v>502</v>
      </c>
      <c r="F322" s="220" t="s">
        <v>503</v>
      </c>
      <c r="G322" s="221" t="s">
        <v>173</v>
      </c>
      <c r="H322" s="222">
        <v>30</v>
      </c>
      <c r="I322" s="223"/>
      <c r="J322" s="224">
        <f>ROUND(I322*H322,2)</f>
        <v>0</v>
      </c>
      <c r="K322" s="220" t="s">
        <v>145</v>
      </c>
      <c r="L322" s="44"/>
      <c r="M322" s="225" t="s">
        <v>1</v>
      </c>
      <c r="N322" s="226" t="s">
        <v>40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233</v>
      </c>
      <c r="AT322" s="229" t="s">
        <v>141</v>
      </c>
      <c r="AU322" s="229" t="s">
        <v>147</v>
      </c>
      <c r="AY322" s="17" t="s">
        <v>138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147</v>
      </c>
      <c r="BK322" s="230">
        <f>ROUND(I322*H322,2)</f>
        <v>0</v>
      </c>
      <c r="BL322" s="17" t="s">
        <v>233</v>
      </c>
      <c r="BM322" s="229" t="s">
        <v>504</v>
      </c>
    </row>
    <row r="323" s="2" customFormat="1" ht="24.15" customHeight="1">
      <c r="A323" s="38"/>
      <c r="B323" s="39"/>
      <c r="C323" s="253" t="s">
        <v>505</v>
      </c>
      <c r="D323" s="253" t="s">
        <v>163</v>
      </c>
      <c r="E323" s="254" t="s">
        <v>506</v>
      </c>
      <c r="F323" s="255" t="s">
        <v>507</v>
      </c>
      <c r="G323" s="256" t="s">
        <v>173</v>
      </c>
      <c r="H323" s="257">
        <v>31.5</v>
      </c>
      <c r="I323" s="258"/>
      <c r="J323" s="259">
        <f>ROUND(I323*H323,2)</f>
        <v>0</v>
      </c>
      <c r="K323" s="255" t="s">
        <v>145</v>
      </c>
      <c r="L323" s="260"/>
      <c r="M323" s="261" t="s">
        <v>1</v>
      </c>
      <c r="N323" s="262" t="s">
        <v>40</v>
      </c>
      <c r="O323" s="91"/>
      <c r="P323" s="227">
        <f>O323*H323</f>
        <v>0</v>
      </c>
      <c r="Q323" s="227">
        <v>0.00023000000000000001</v>
      </c>
      <c r="R323" s="227">
        <f>Q323*H323</f>
        <v>0.0072450000000000006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373</v>
      </c>
      <c r="AT323" s="229" t="s">
        <v>163</v>
      </c>
      <c r="AU323" s="229" t="s">
        <v>147</v>
      </c>
      <c r="AY323" s="17" t="s">
        <v>138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147</v>
      </c>
      <c r="BK323" s="230">
        <f>ROUND(I323*H323,2)</f>
        <v>0</v>
      </c>
      <c r="BL323" s="17" t="s">
        <v>233</v>
      </c>
      <c r="BM323" s="229" t="s">
        <v>508</v>
      </c>
    </row>
    <row r="324" s="14" customFormat="1">
      <c r="A324" s="14"/>
      <c r="B324" s="242"/>
      <c r="C324" s="243"/>
      <c r="D324" s="233" t="s">
        <v>149</v>
      </c>
      <c r="E324" s="243"/>
      <c r="F324" s="245" t="s">
        <v>509</v>
      </c>
      <c r="G324" s="243"/>
      <c r="H324" s="246">
        <v>31.5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2" t="s">
        <v>149</v>
      </c>
      <c r="AU324" s="252" t="s">
        <v>147</v>
      </c>
      <c r="AV324" s="14" t="s">
        <v>147</v>
      </c>
      <c r="AW324" s="14" t="s">
        <v>4</v>
      </c>
      <c r="AX324" s="14" t="s">
        <v>82</v>
      </c>
      <c r="AY324" s="252" t="s">
        <v>138</v>
      </c>
    </row>
    <row r="325" s="2" customFormat="1" ht="16.5" customHeight="1">
      <c r="A325" s="38"/>
      <c r="B325" s="39"/>
      <c r="C325" s="218" t="s">
        <v>510</v>
      </c>
      <c r="D325" s="218" t="s">
        <v>141</v>
      </c>
      <c r="E325" s="219" t="s">
        <v>511</v>
      </c>
      <c r="F325" s="220" t="s">
        <v>512</v>
      </c>
      <c r="G325" s="221" t="s">
        <v>144</v>
      </c>
      <c r="H325" s="222">
        <v>18</v>
      </c>
      <c r="I325" s="223"/>
      <c r="J325" s="224">
        <f>ROUND(I325*H325,2)</f>
        <v>0</v>
      </c>
      <c r="K325" s="220" t="s">
        <v>145</v>
      </c>
      <c r="L325" s="44"/>
      <c r="M325" s="225" t="s">
        <v>1</v>
      </c>
      <c r="N325" s="226" t="s">
        <v>40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146</v>
      </c>
      <c r="AT325" s="229" t="s">
        <v>141</v>
      </c>
      <c r="AU325" s="229" t="s">
        <v>147</v>
      </c>
      <c r="AY325" s="17" t="s">
        <v>138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147</v>
      </c>
      <c r="BK325" s="230">
        <f>ROUND(I325*H325,2)</f>
        <v>0</v>
      </c>
      <c r="BL325" s="17" t="s">
        <v>146</v>
      </c>
      <c r="BM325" s="229" t="s">
        <v>513</v>
      </c>
    </row>
    <row r="326" s="2" customFormat="1" ht="16.5" customHeight="1">
      <c r="A326" s="38"/>
      <c r="B326" s="39"/>
      <c r="C326" s="253" t="s">
        <v>514</v>
      </c>
      <c r="D326" s="253" t="s">
        <v>163</v>
      </c>
      <c r="E326" s="254" t="s">
        <v>515</v>
      </c>
      <c r="F326" s="255" t="s">
        <v>516</v>
      </c>
      <c r="G326" s="256" t="s">
        <v>144</v>
      </c>
      <c r="H326" s="257">
        <v>18</v>
      </c>
      <c r="I326" s="258"/>
      <c r="J326" s="259">
        <f>ROUND(I326*H326,2)</f>
        <v>0</v>
      </c>
      <c r="K326" s="255" t="s">
        <v>1</v>
      </c>
      <c r="L326" s="260"/>
      <c r="M326" s="261" t="s">
        <v>1</v>
      </c>
      <c r="N326" s="262" t="s">
        <v>40</v>
      </c>
      <c r="O326" s="9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166</v>
      </c>
      <c r="AT326" s="229" t="s">
        <v>163</v>
      </c>
      <c r="AU326" s="229" t="s">
        <v>147</v>
      </c>
      <c r="AY326" s="17" t="s">
        <v>138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147</v>
      </c>
      <c r="BK326" s="230">
        <f>ROUND(I326*H326,2)</f>
        <v>0</v>
      </c>
      <c r="BL326" s="17" t="s">
        <v>146</v>
      </c>
      <c r="BM326" s="229" t="s">
        <v>517</v>
      </c>
    </row>
    <row r="327" s="2" customFormat="1" ht="24.15" customHeight="1">
      <c r="A327" s="38"/>
      <c r="B327" s="39"/>
      <c r="C327" s="218" t="s">
        <v>518</v>
      </c>
      <c r="D327" s="218" t="s">
        <v>141</v>
      </c>
      <c r="E327" s="219" t="s">
        <v>519</v>
      </c>
      <c r="F327" s="220" t="s">
        <v>520</v>
      </c>
      <c r="G327" s="221" t="s">
        <v>173</v>
      </c>
      <c r="H327" s="222">
        <v>300</v>
      </c>
      <c r="I327" s="223"/>
      <c r="J327" s="224">
        <f>ROUND(I327*H327,2)</f>
        <v>0</v>
      </c>
      <c r="K327" s="220" t="s">
        <v>1</v>
      </c>
      <c r="L327" s="44"/>
      <c r="M327" s="225" t="s">
        <v>1</v>
      </c>
      <c r="N327" s="226" t="s">
        <v>40</v>
      </c>
      <c r="O327" s="9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146</v>
      </c>
      <c r="AT327" s="229" t="s">
        <v>141</v>
      </c>
      <c r="AU327" s="229" t="s">
        <v>147</v>
      </c>
      <c r="AY327" s="17" t="s">
        <v>138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147</v>
      </c>
      <c r="BK327" s="230">
        <f>ROUND(I327*H327,2)</f>
        <v>0</v>
      </c>
      <c r="BL327" s="17" t="s">
        <v>146</v>
      </c>
      <c r="BM327" s="229" t="s">
        <v>521</v>
      </c>
    </row>
    <row r="328" s="2" customFormat="1" ht="16.5" customHeight="1">
      <c r="A328" s="38"/>
      <c r="B328" s="39"/>
      <c r="C328" s="253" t="s">
        <v>522</v>
      </c>
      <c r="D328" s="253" t="s">
        <v>163</v>
      </c>
      <c r="E328" s="254" t="s">
        <v>523</v>
      </c>
      <c r="F328" s="255" t="s">
        <v>524</v>
      </c>
      <c r="G328" s="256" t="s">
        <v>173</v>
      </c>
      <c r="H328" s="257">
        <v>150</v>
      </c>
      <c r="I328" s="258"/>
      <c r="J328" s="259">
        <f>ROUND(I328*H328,2)</f>
        <v>0</v>
      </c>
      <c r="K328" s="255" t="s">
        <v>1</v>
      </c>
      <c r="L328" s="260"/>
      <c r="M328" s="261" t="s">
        <v>1</v>
      </c>
      <c r="N328" s="262" t="s">
        <v>40</v>
      </c>
      <c r="O328" s="9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166</v>
      </c>
      <c r="AT328" s="229" t="s">
        <v>163</v>
      </c>
      <c r="AU328" s="229" t="s">
        <v>147</v>
      </c>
      <c r="AY328" s="17" t="s">
        <v>138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147</v>
      </c>
      <c r="BK328" s="230">
        <f>ROUND(I328*H328,2)</f>
        <v>0</v>
      </c>
      <c r="BL328" s="17" t="s">
        <v>146</v>
      </c>
      <c r="BM328" s="229" t="s">
        <v>525</v>
      </c>
    </row>
    <row r="329" s="2" customFormat="1" ht="16.5" customHeight="1">
      <c r="A329" s="38"/>
      <c r="B329" s="39"/>
      <c r="C329" s="253" t="s">
        <v>526</v>
      </c>
      <c r="D329" s="253" t="s">
        <v>163</v>
      </c>
      <c r="E329" s="254" t="s">
        <v>527</v>
      </c>
      <c r="F329" s="255" t="s">
        <v>528</v>
      </c>
      <c r="G329" s="256" t="s">
        <v>173</v>
      </c>
      <c r="H329" s="257">
        <v>150</v>
      </c>
      <c r="I329" s="258"/>
      <c r="J329" s="259">
        <f>ROUND(I329*H329,2)</f>
        <v>0</v>
      </c>
      <c r="K329" s="255" t="s">
        <v>1</v>
      </c>
      <c r="L329" s="260"/>
      <c r="M329" s="261" t="s">
        <v>1</v>
      </c>
      <c r="N329" s="262" t="s">
        <v>40</v>
      </c>
      <c r="O329" s="9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166</v>
      </c>
      <c r="AT329" s="229" t="s">
        <v>163</v>
      </c>
      <c r="AU329" s="229" t="s">
        <v>147</v>
      </c>
      <c r="AY329" s="17" t="s">
        <v>138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147</v>
      </c>
      <c r="BK329" s="230">
        <f>ROUND(I329*H329,2)</f>
        <v>0</v>
      </c>
      <c r="BL329" s="17" t="s">
        <v>146</v>
      </c>
      <c r="BM329" s="229" t="s">
        <v>529</v>
      </c>
    </row>
    <row r="330" s="2" customFormat="1" ht="24.15" customHeight="1">
      <c r="A330" s="38"/>
      <c r="B330" s="39"/>
      <c r="C330" s="218" t="s">
        <v>530</v>
      </c>
      <c r="D330" s="218" t="s">
        <v>141</v>
      </c>
      <c r="E330" s="219" t="s">
        <v>531</v>
      </c>
      <c r="F330" s="220" t="s">
        <v>532</v>
      </c>
      <c r="G330" s="221" t="s">
        <v>173</v>
      </c>
      <c r="H330" s="222">
        <v>25</v>
      </c>
      <c r="I330" s="223"/>
      <c r="J330" s="224">
        <f>ROUND(I330*H330,2)</f>
        <v>0</v>
      </c>
      <c r="K330" s="220" t="s">
        <v>1</v>
      </c>
      <c r="L330" s="44"/>
      <c r="M330" s="225" t="s">
        <v>1</v>
      </c>
      <c r="N330" s="226" t="s">
        <v>40</v>
      </c>
      <c r="O330" s="91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146</v>
      </c>
      <c r="AT330" s="229" t="s">
        <v>141</v>
      </c>
      <c r="AU330" s="229" t="s">
        <v>147</v>
      </c>
      <c r="AY330" s="17" t="s">
        <v>138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147</v>
      </c>
      <c r="BK330" s="230">
        <f>ROUND(I330*H330,2)</f>
        <v>0</v>
      </c>
      <c r="BL330" s="17" t="s">
        <v>146</v>
      </c>
      <c r="BM330" s="229" t="s">
        <v>533</v>
      </c>
    </row>
    <row r="331" s="2" customFormat="1" ht="16.5" customHeight="1">
      <c r="A331" s="38"/>
      <c r="B331" s="39"/>
      <c r="C331" s="253" t="s">
        <v>534</v>
      </c>
      <c r="D331" s="253" t="s">
        <v>163</v>
      </c>
      <c r="E331" s="254" t="s">
        <v>535</v>
      </c>
      <c r="F331" s="255" t="s">
        <v>536</v>
      </c>
      <c r="G331" s="256" t="s">
        <v>173</v>
      </c>
      <c r="H331" s="257">
        <v>25</v>
      </c>
      <c r="I331" s="258"/>
      <c r="J331" s="259">
        <f>ROUND(I331*H331,2)</f>
        <v>0</v>
      </c>
      <c r="K331" s="255" t="s">
        <v>1</v>
      </c>
      <c r="L331" s="260"/>
      <c r="M331" s="261" t="s">
        <v>1</v>
      </c>
      <c r="N331" s="262" t="s">
        <v>40</v>
      </c>
      <c r="O331" s="9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166</v>
      </c>
      <c r="AT331" s="229" t="s">
        <v>163</v>
      </c>
      <c r="AU331" s="229" t="s">
        <v>147</v>
      </c>
      <c r="AY331" s="17" t="s">
        <v>138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147</v>
      </c>
      <c r="BK331" s="230">
        <f>ROUND(I331*H331,2)</f>
        <v>0</v>
      </c>
      <c r="BL331" s="17" t="s">
        <v>146</v>
      </c>
      <c r="BM331" s="229" t="s">
        <v>537</v>
      </c>
    </row>
    <row r="332" s="2" customFormat="1" ht="24.15" customHeight="1">
      <c r="A332" s="38"/>
      <c r="B332" s="39"/>
      <c r="C332" s="218" t="s">
        <v>538</v>
      </c>
      <c r="D332" s="218" t="s">
        <v>141</v>
      </c>
      <c r="E332" s="219" t="s">
        <v>539</v>
      </c>
      <c r="F332" s="220" t="s">
        <v>540</v>
      </c>
      <c r="G332" s="221" t="s">
        <v>144</v>
      </c>
      <c r="H332" s="222">
        <v>6</v>
      </c>
      <c r="I332" s="223"/>
      <c r="J332" s="224">
        <f>ROUND(I332*H332,2)</f>
        <v>0</v>
      </c>
      <c r="K332" s="220" t="s">
        <v>1</v>
      </c>
      <c r="L332" s="44"/>
      <c r="M332" s="225" t="s">
        <v>1</v>
      </c>
      <c r="N332" s="226" t="s">
        <v>40</v>
      </c>
      <c r="O332" s="91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146</v>
      </c>
      <c r="AT332" s="229" t="s">
        <v>141</v>
      </c>
      <c r="AU332" s="229" t="s">
        <v>147</v>
      </c>
      <c r="AY332" s="17" t="s">
        <v>138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147</v>
      </c>
      <c r="BK332" s="230">
        <f>ROUND(I332*H332,2)</f>
        <v>0</v>
      </c>
      <c r="BL332" s="17" t="s">
        <v>146</v>
      </c>
      <c r="BM332" s="229" t="s">
        <v>541</v>
      </c>
    </row>
    <row r="333" s="2" customFormat="1" ht="24.15" customHeight="1">
      <c r="A333" s="38"/>
      <c r="B333" s="39"/>
      <c r="C333" s="253" t="s">
        <v>542</v>
      </c>
      <c r="D333" s="253" t="s">
        <v>163</v>
      </c>
      <c r="E333" s="254" t="s">
        <v>543</v>
      </c>
      <c r="F333" s="255" t="s">
        <v>544</v>
      </c>
      <c r="G333" s="256" t="s">
        <v>144</v>
      </c>
      <c r="H333" s="257">
        <v>6</v>
      </c>
      <c r="I333" s="258"/>
      <c r="J333" s="259">
        <f>ROUND(I333*H333,2)</f>
        <v>0</v>
      </c>
      <c r="K333" s="255" t="s">
        <v>1</v>
      </c>
      <c r="L333" s="260"/>
      <c r="M333" s="261" t="s">
        <v>1</v>
      </c>
      <c r="N333" s="262" t="s">
        <v>40</v>
      </c>
      <c r="O333" s="9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166</v>
      </c>
      <c r="AT333" s="229" t="s">
        <v>163</v>
      </c>
      <c r="AU333" s="229" t="s">
        <v>147</v>
      </c>
      <c r="AY333" s="17" t="s">
        <v>138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147</v>
      </c>
      <c r="BK333" s="230">
        <f>ROUND(I333*H333,2)</f>
        <v>0</v>
      </c>
      <c r="BL333" s="17" t="s">
        <v>146</v>
      </c>
      <c r="BM333" s="229" t="s">
        <v>545</v>
      </c>
    </row>
    <row r="334" s="2" customFormat="1" ht="24.15" customHeight="1">
      <c r="A334" s="38"/>
      <c r="B334" s="39"/>
      <c r="C334" s="218" t="s">
        <v>546</v>
      </c>
      <c r="D334" s="218" t="s">
        <v>141</v>
      </c>
      <c r="E334" s="219" t="s">
        <v>547</v>
      </c>
      <c r="F334" s="220" t="s">
        <v>548</v>
      </c>
      <c r="G334" s="221" t="s">
        <v>144</v>
      </c>
      <c r="H334" s="222">
        <v>18</v>
      </c>
      <c r="I334" s="223"/>
      <c r="J334" s="224">
        <f>ROUND(I334*H334,2)</f>
        <v>0</v>
      </c>
      <c r="K334" s="220" t="s">
        <v>1</v>
      </c>
      <c r="L334" s="44"/>
      <c r="M334" s="225" t="s">
        <v>1</v>
      </c>
      <c r="N334" s="226" t="s">
        <v>40</v>
      </c>
      <c r="O334" s="9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146</v>
      </c>
      <c r="AT334" s="229" t="s">
        <v>141</v>
      </c>
      <c r="AU334" s="229" t="s">
        <v>147</v>
      </c>
      <c r="AY334" s="17" t="s">
        <v>138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147</v>
      </c>
      <c r="BK334" s="230">
        <f>ROUND(I334*H334,2)</f>
        <v>0</v>
      </c>
      <c r="BL334" s="17" t="s">
        <v>146</v>
      </c>
      <c r="BM334" s="229" t="s">
        <v>549</v>
      </c>
    </row>
    <row r="335" s="2" customFormat="1" ht="16.5" customHeight="1">
      <c r="A335" s="38"/>
      <c r="B335" s="39"/>
      <c r="C335" s="253" t="s">
        <v>550</v>
      </c>
      <c r="D335" s="253" t="s">
        <v>163</v>
      </c>
      <c r="E335" s="254" t="s">
        <v>551</v>
      </c>
      <c r="F335" s="255" t="s">
        <v>552</v>
      </c>
      <c r="G335" s="256" t="s">
        <v>144</v>
      </c>
      <c r="H335" s="257">
        <v>18</v>
      </c>
      <c r="I335" s="258"/>
      <c r="J335" s="259">
        <f>ROUND(I335*H335,2)</f>
        <v>0</v>
      </c>
      <c r="K335" s="255" t="s">
        <v>1</v>
      </c>
      <c r="L335" s="260"/>
      <c r="M335" s="261" t="s">
        <v>1</v>
      </c>
      <c r="N335" s="262" t="s">
        <v>40</v>
      </c>
      <c r="O335" s="91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166</v>
      </c>
      <c r="AT335" s="229" t="s">
        <v>163</v>
      </c>
      <c r="AU335" s="229" t="s">
        <v>147</v>
      </c>
      <c r="AY335" s="17" t="s">
        <v>138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147</v>
      </c>
      <c r="BK335" s="230">
        <f>ROUND(I335*H335,2)</f>
        <v>0</v>
      </c>
      <c r="BL335" s="17" t="s">
        <v>146</v>
      </c>
      <c r="BM335" s="229" t="s">
        <v>553</v>
      </c>
    </row>
    <row r="336" s="2" customFormat="1" ht="24.15" customHeight="1">
      <c r="A336" s="38"/>
      <c r="B336" s="39"/>
      <c r="C336" s="218" t="s">
        <v>554</v>
      </c>
      <c r="D336" s="218" t="s">
        <v>141</v>
      </c>
      <c r="E336" s="219" t="s">
        <v>555</v>
      </c>
      <c r="F336" s="220" t="s">
        <v>556</v>
      </c>
      <c r="G336" s="221" t="s">
        <v>144</v>
      </c>
      <c r="H336" s="222">
        <v>6</v>
      </c>
      <c r="I336" s="223"/>
      <c r="J336" s="224">
        <f>ROUND(I336*H336,2)</f>
        <v>0</v>
      </c>
      <c r="K336" s="220" t="s">
        <v>1</v>
      </c>
      <c r="L336" s="44"/>
      <c r="M336" s="225" t="s">
        <v>1</v>
      </c>
      <c r="N336" s="226" t="s">
        <v>40</v>
      </c>
      <c r="O336" s="9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146</v>
      </c>
      <c r="AT336" s="229" t="s">
        <v>141</v>
      </c>
      <c r="AU336" s="229" t="s">
        <v>147</v>
      </c>
      <c r="AY336" s="17" t="s">
        <v>138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147</v>
      </c>
      <c r="BK336" s="230">
        <f>ROUND(I336*H336,2)</f>
        <v>0</v>
      </c>
      <c r="BL336" s="17" t="s">
        <v>146</v>
      </c>
      <c r="BM336" s="229" t="s">
        <v>557</v>
      </c>
    </row>
    <row r="337" s="2" customFormat="1" ht="16.5" customHeight="1">
      <c r="A337" s="38"/>
      <c r="B337" s="39"/>
      <c r="C337" s="253" t="s">
        <v>558</v>
      </c>
      <c r="D337" s="253" t="s">
        <v>163</v>
      </c>
      <c r="E337" s="254" t="s">
        <v>559</v>
      </c>
      <c r="F337" s="255" t="s">
        <v>560</v>
      </c>
      <c r="G337" s="256" t="s">
        <v>144</v>
      </c>
      <c r="H337" s="257">
        <v>6</v>
      </c>
      <c r="I337" s="258"/>
      <c r="J337" s="259">
        <f>ROUND(I337*H337,2)</f>
        <v>0</v>
      </c>
      <c r="K337" s="255" t="s">
        <v>1</v>
      </c>
      <c r="L337" s="260"/>
      <c r="M337" s="261" t="s">
        <v>1</v>
      </c>
      <c r="N337" s="262" t="s">
        <v>40</v>
      </c>
      <c r="O337" s="9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166</v>
      </c>
      <c r="AT337" s="229" t="s">
        <v>163</v>
      </c>
      <c r="AU337" s="229" t="s">
        <v>147</v>
      </c>
      <c r="AY337" s="17" t="s">
        <v>138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147</v>
      </c>
      <c r="BK337" s="230">
        <f>ROUND(I337*H337,2)</f>
        <v>0</v>
      </c>
      <c r="BL337" s="17" t="s">
        <v>146</v>
      </c>
      <c r="BM337" s="229" t="s">
        <v>561</v>
      </c>
    </row>
    <row r="338" s="2" customFormat="1" ht="16.5" customHeight="1">
      <c r="A338" s="38"/>
      <c r="B338" s="39"/>
      <c r="C338" s="218" t="s">
        <v>562</v>
      </c>
      <c r="D338" s="218" t="s">
        <v>141</v>
      </c>
      <c r="E338" s="219" t="s">
        <v>563</v>
      </c>
      <c r="F338" s="220" t="s">
        <v>564</v>
      </c>
      <c r="G338" s="221" t="s">
        <v>144</v>
      </c>
      <c r="H338" s="222">
        <v>1</v>
      </c>
      <c r="I338" s="223"/>
      <c r="J338" s="224">
        <f>ROUND(I338*H338,2)</f>
        <v>0</v>
      </c>
      <c r="K338" s="220" t="s">
        <v>1</v>
      </c>
      <c r="L338" s="44"/>
      <c r="M338" s="225" t="s">
        <v>1</v>
      </c>
      <c r="N338" s="226" t="s">
        <v>40</v>
      </c>
      <c r="O338" s="9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146</v>
      </c>
      <c r="AT338" s="229" t="s">
        <v>141</v>
      </c>
      <c r="AU338" s="229" t="s">
        <v>147</v>
      </c>
      <c r="AY338" s="17" t="s">
        <v>138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147</v>
      </c>
      <c r="BK338" s="230">
        <f>ROUND(I338*H338,2)</f>
        <v>0</v>
      </c>
      <c r="BL338" s="17" t="s">
        <v>146</v>
      </c>
      <c r="BM338" s="229" t="s">
        <v>565</v>
      </c>
    </row>
    <row r="339" s="2" customFormat="1" ht="21.75" customHeight="1">
      <c r="A339" s="38"/>
      <c r="B339" s="39"/>
      <c r="C339" s="253" t="s">
        <v>566</v>
      </c>
      <c r="D339" s="253" t="s">
        <v>163</v>
      </c>
      <c r="E339" s="254" t="s">
        <v>567</v>
      </c>
      <c r="F339" s="255" t="s">
        <v>568</v>
      </c>
      <c r="G339" s="256" t="s">
        <v>144</v>
      </c>
      <c r="H339" s="257">
        <v>1</v>
      </c>
      <c r="I339" s="258"/>
      <c r="J339" s="259">
        <f>ROUND(I339*H339,2)</f>
        <v>0</v>
      </c>
      <c r="K339" s="255" t="s">
        <v>1</v>
      </c>
      <c r="L339" s="260"/>
      <c r="M339" s="261" t="s">
        <v>1</v>
      </c>
      <c r="N339" s="262" t="s">
        <v>40</v>
      </c>
      <c r="O339" s="91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166</v>
      </c>
      <c r="AT339" s="229" t="s">
        <v>163</v>
      </c>
      <c r="AU339" s="229" t="s">
        <v>147</v>
      </c>
      <c r="AY339" s="17" t="s">
        <v>138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147</v>
      </c>
      <c r="BK339" s="230">
        <f>ROUND(I339*H339,2)</f>
        <v>0</v>
      </c>
      <c r="BL339" s="17" t="s">
        <v>146</v>
      </c>
      <c r="BM339" s="229" t="s">
        <v>569</v>
      </c>
    </row>
    <row r="340" s="2" customFormat="1" ht="37.8" customHeight="1">
      <c r="A340" s="38"/>
      <c r="B340" s="39"/>
      <c r="C340" s="218" t="s">
        <v>570</v>
      </c>
      <c r="D340" s="218" t="s">
        <v>141</v>
      </c>
      <c r="E340" s="219" t="s">
        <v>571</v>
      </c>
      <c r="F340" s="220" t="s">
        <v>572</v>
      </c>
      <c r="G340" s="221" t="s">
        <v>394</v>
      </c>
      <c r="H340" s="222">
        <v>1</v>
      </c>
      <c r="I340" s="223"/>
      <c r="J340" s="224">
        <f>ROUND(I340*H340,2)</f>
        <v>0</v>
      </c>
      <c r="K340" s="220" t="s">
        <v>1</v>
      </c>
      <c r="L340" s="44"/>
      <c r="M340" s="225" t="s">
        <v>1</v>
      </c>
      <c r="N340" s="226" t="s">
        <v>40</v>
      </c>
      <c r="O340" s="9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146</v>
      </c>
      <c r="AT340" s="229" t="s">
        <v>141</v>
      </c>
      <c r="AU340" s="229" t="s">
        <v>147</v>
      </c>
      <c r="AY340" s="17" t="s">
        <v>138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147</v>
      </c>
      <c r="BK340" s="230">
        <f>ROUND(I340*H340,2)</f>
        <v>0</v>
      </c>
      <c r="BL340" s="17" t="s">
        <v>146</v>
      </c>
      <c r="BM340" s="229" t="s">
        <v>573</v>
      </c>
    </row>
    <row r="341" s="12" customFormat="1" ht="22.8" customHeight="1">
      <c r="A341" s="12"/>
      <c r="B341" s="202"/>
      <c r="C341" s="203"/>
      <c r="D341" s="204" t="s">
        <v>73</v>
      </c>
      <c r="E341" s="216" t="s">
        <v>574</v>
      </c>
      <c r="F341" s="216" t="s">
        <v>575</v>
      </c>
      <c r="G341" s="203"/>
      <c r="H341" s="203"/>
      <c r="I341" s="206"/>
      <c r="J341" s="217">
        <f>BK341</f>
        <v>0</v>
      </c>
      <c r="K341" s="203"/>
      <c r="L341" s="208"/>
      <c r="M341" s="209"/>
      <c r="N341" s="210"/>
      <c r="O341" s="210"/>
      <c r="P341" s="211">
        <f>SUM(P342:P355)</f>
        <v>0</v>
      </c>
      <c r="Q341" s="210"/>
      <c r="R341" s="211">
        <f>SUM(R342:R355)</f>
        <v>0.030869999999999998</v>
      </c>
      <c r="S341" s="210"/>
      <c r="T341" s="212">
        <f>SUM(T342:T355)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3" t="s">
        <v>147</v>
      </c>
      <c r="AT341" s="214" t="s">
        <v>73</v>
      </c>
      <c r="AU341" s="214" t="s">
        <v>82</v>
      </c>
      <c r="AY341" s="213" t="s">
        <v>138</v>
      </c>
      <c r="BK341" s="215">
        <f>SUM(BK342:BK355)</f>
        <v>0</v>
      </c>
    </row>
    <row r="342" s="2" customFormat="1" ht="24.15" customHeight="1">
      <c r="A342" s="38"/>
      <c r="B342" s="39"/>
      <c r="C342" s="218" t="s">
        <v>576</v>
      </c>
      <c r="D342" s="218" t="s">
        <v>141</v>
      </c>
      <c r="E342" s="219" t="s">
        <v>577</v>
      </c>
      <c r="F342" s="220" t="s">
        <v>578</v>
      </c>
      <c r="G342" s="221" t="s">
        <v>144</v>
      </c>
      <c r="H342" s="222">
        <v>1</v>
      </c>
      <c r="I342" s="223"/>
      <c r="J342" s="224">
        <f>ROUND(I342*H342,2)</f>
        <v>0</v>
      </c>
      <c r="K342" s="220" t="s">
        <v>145</v>
      </c>
      <c r="L342" s="44"/>
      <c r="M342" s="225" t="s">
        <v>1</v>
      </c>
      <c r="N342" s="226" t="s">
        <v>40</v>
      </c>
      <c r="O342" s="9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233</v>
      </c>
      <c r="AT342" s="229" t="s">
        <v>141</v>
      </c>
      <c r="AU342" s="229" t="s">
        <v>147</v>
      </c>
      <c r="AY342" s="17" t="s">
        <v>138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147</v>
      </c>
      <c r="BK342" s="230">
        <f>ROUND(I342*H342,2)</f>
        <v>0</v>
      </c>
      <c r="BL342" s="17" t="s">
        <v>233</v>
      </c>
      <c r="BM342" s="229" t="s">
        <v>579</v>
      </c>
    </row>
    <row r="343" s="2" customFormat="1" ht="33" customHeight="1">
      <c r="A343" s="38"/>
      <c r="B343" s="39"/>
      <c r="C343" s="253" t="s">
        <v>580</v>
      </c>
      <c r="D343" s="253" t="s">
        <v>163</v>
      </c>
      <c r="E343" s="254" t="s">
        <v>581</v>
      </c>
      <c r="F343" s="255" t="s">
        <v>582</v>
      </c>
      <c r="G343" s="256" t="s">
        <v>144</v>
      </c>
      <c r="H343" s="257">
        <v>1</v>
      </c>
      <c r="I343" s="258"/>
      <c r="J343" s="259">
        <f>ROUND(I343*H343,2)</f>
        <v>0</v>
      </c>
      <c r="K343" s="255" t="s">
        <v>145</v>
      </c>
      <c r="L343" s="260"/>
      <c r="M343" s="261" t="s">
        <v>1</v>
      </c>
      <c r="N343" s="262" t="s">
        <v>40</v>
      </c>
      <c r="O343" s="91"/>
      <c r="P343" s="227">
        <f>O343*H343</f>
        <v>0</v>
      </c>
      <c r="Q343" s="227">
        <v>0.00076999999999999996</v>
      </c>
      <c r="R343" s="227">
        <f>Q343*H343</f>
        <v>0.00076999999999999996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373</v>
      </c>
      <c r="AT343" s="229" t="s">
        <v>163</v>
      </c>
      <c r="AU343" s="229" t="s">
        <v>147</v>
      </c>
      <c r="AY343" s="17" t="s">
        <v>138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147</v>
      </c>
      <c r="BK343" s="230">
        <f>ROUND(I343*H343,2)</f>
        <v>0</v>
      </c>
      <c r="BL343" s="17" t="s">
        <v>233</v>
      </c>
      <c r="BM343" s="229" t="s">
        <v>583</v>
      </c>
    </row>
    <row r="344" s="2" customFormat="1" ht="24.15" customHeight="1">
      <c r="A344" s="38"/>
      <c r="B344" s="39"/>
      <c r="C344" s="218" t="s">
        <v>584</v>
      </c>
      <c r="D344" s="218" t="s">
        <v>141</v>
      </c>
      <c r="E344" s="219" t="s">
        <v>585</v>
      </c>
      <c r="F344" s="220" t="s">
        <v>586</v>
      </c>
      <c r="G344" s="221" t="s">
        <v>144</v>
      </c>
      <c r="H344" s="222">
        <v>1</v>
      </c>
      <c r="I344" s="223"/>
      <c r="J344" s="224">
        <f>ROUND(I344*H344,2)</f>
        <v>0</v>
      </c>
      <c r="K344" s="220" t="s">
        <v>145</v>
      </c>
      <c r="L344" s="44"/>
      <c r="M344" s="225" t="s">
        <v>1</v>
      </c>
      <c r="N344" s="226" t="s">
        <v>40</v>
      </c>
      <c r="O344" s="9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233</v>
      </c>
      <c r="AT344" s="229" t="s">
        <v>141</v>
      </c>
      <c r="AU344" s="229" t="s">
        <v>147</v>
      </c>
      <c r="AY344" s="17" t="s">
        <v>138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147</v>
      </c>
      <c r="BK344" s="230">
        <f>ROUND(I344*H344,2)</f>
        <v>0</v>
      </c>
      <c r="BL344" s="17" t="s">
        <v>233</v>
      </c>
      <c r="BM344" s="229" t="s">
        <v>587</v>
      </c>
    </row>
    <row r="345" s="2" customFormat="1" ht="24.15" customHeight="1">
      <c r="A345" s="38"/>
      <c r="B345" s="39"/>
      <c r="C345" s="253" t="s">
        <v>588</v>
      </c>
      <c r="D345" s="253" t="s">
        <v>163</v>
      </c>
      <c r="E345" s="254" t="s">
        <v>589</v>
      </c>
      <c r="F345" s="255" t="s">
        <v>590</v>
      </c>
      <c r="G345" s="256" t="s">
        <v>144</v>
      </c>
      <c r="H345" s="257">
        <v>1</v>
      </c>
      <c r="I345" s="258"/>
      <c r="J345" s="259">
        <f>ROUND(I345*H345,2)</f>
        <v>0</v>
      </c>
      <c r="K345" s="255" t="s">
        <v>145</v>
      </c>
      <c r="L345" s="260"/>
      <c r="M345" s="261" t="s">
        <v>1</v>
      </c>
      <c r="N345" s="262" t="s">
        <v>40</v>
      </c>
      <c r="O345" s="91"/>
      <c r="P345" s="227">
        <f>O345*H345</f>
        <v>0</v>
      </c>
      <c r="Q345" s="227">
        <v>0.014</v>
      </c>
      <c r="R345" s="227">
        <f>Q345*H345</f>
        <v>0.014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373</v>
      </c>
      <c r="AT345" s="229" t="s">
        <v>163</v>
      </c>
      <c r="AU345" s="229" t="s">
        <v>147</v>
      </c>
      <c r="AY345" s="17" t="s">
        <v>138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147</v>
      </c>
      <c r="BK345" s="230">
        <f>ROUND(I345*H345,2)</f>
        <v>0</v>
      </c>
      <c r="BL345" s="17" t="s">
        <v>233</v>
      </c>
      <c r="BM345" s="229" t="s">
        <v>591</v>
      </c>
    </row>
    <row r="346" s="2" customFormat="1" ht="37.8" customHeight="1">
      <c r="A346" s="38"/>
      <c r="B346" s="39"/>
      <c r="C346" s="218" t="s">
        <v>592</v>
      </c>
      <c r="D346" s="218" t="s">
        <v>141</v>
      </c>
      <c r="E346" s="219" t="s">
        <v>593</v>
      </c>
      <c r="F346" s="220" t="s">
        <v>594</v>
      </c>
      <c r="G346" s="221" t="s">
        <v>173</v>
      </c>
      <c r="H346" s="222">
        <v>2</v>
      </c>
      <c r="I346" s="223"/>
      <c r="J346" s="224">
        <f>ROUND(I346*H346,2)</f>
        <v>0</v>
      </c>
      <c r="K346" s="220" t="s">
        <v>145</v>
      </c>
      <c r="L346" s="44"/>
      <c r="M346" s="225" t="s">
        <v>1</v>
      </c>
      <c r="N346" s="226" t="s">
        <v>40</v>
      </c>
      <c r="O346" s="9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233</v>
      </c>
      <c r="AT346" s="229" t="s">
        <v>141</v>
      </c>
      <c r="AU346" s="229" t="s">
        <v>147</v>
      </c>
      <c r="AY346" s="17" t="s">
        <v>138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147</v>
      </c>
      <c r="BK346" s="230">
        <f>ROUND(I346*H346,2)</f>
        <v>0</v>
      </c>
      <c r="BL346" s="17" t="s">
        <v>233</v>
      </c>
      <c r="BM346" s="229" t="s">
        <v>595</v>
      </c>
    </row>
    <row r="347" s="2" customFormat="1" ht="16.5" customHeight="1">
      <c r="A347" s="38"/>
      <c r="B347" s="39"/>
      <c r="C347" s="253" t="s">
        <v>596</v>
      </c>
      <c r="D347" s="253" t="s">
        <v>163</v>
      </c>
      <c r="E347" s="254" t="s">
        <v>597</v>
      </c>
      <c r="F347" s="255" t="s">
        <v>598</v>
      </c>
      <c r="G347" s="256" t="s">
        <v>173</v>
      </c>
      <c r="H347" s="257">
        <v>2.3999999999999999</v>
      </c>
      <c r="I347" s="258"/>
      <c r="J347" s="259">
        <f>ROUND(I347*H347,2)</f>
        <v>0</v>
      </c>
      <c r="K347" s="255" t="s">
        <v>145</v>
      </c>
      <c r="L347" s="260"/>
      <c r="M347" s="261" t="s">
        <v>1</v>
      </c>
      <c r="N347" s="262" t="s">
        <v>40</v>
      </c>
      <c r="O347" s="91"/>
      <c r="P347" s="227">
        <f>O347*H347</f>
        <v>0</v>
      </c>
      <c r="Q347" s="227">
        <v>0.0018</v>
      </c>
      <c r="R347" s="227">
        <f>Q347*H347</f>
        <v>0.0043200000000000001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373</v>
      </c>
      <c r="AT347" s="229" t="s">
        <v>163</v>
      </c>
      <c r="AU347" s="229" t="s">
        <v>147</v>
      </c>
      <c r="AY347" s="17" t="s">
        <v>138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147</v>
      </c>
      <c r="BK347" s="230">
        <f>ROUND(I347*H347,2)</f>
        <v>0</v>
      </c>
      <c r="BL347" s="17" t="s">
        <v>233</v>
      </c>
      <c r="BM347" s="229" t="s">
        <v>599</v>
      </c>
    </row>
    <row r="348" s="14" customFormat="1">
      <c r="A348" s="14"/>
      <c r="B348" s="242"/>
      <c r="C348" s="243"/>
      <c r="D348" s="233" t="s">
        <v>149</v>
      </c>
      <c r="E348" s="243"/>
      <c r="F348" s="245" t="s">
        <v>600</v>
      </c>
      <c r="G348" s="243"/>
      <c r="H348" s="246">
        <v>2.3999999999999999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2" t="s">
        <v>149</v>
      </c>
      <c r="AU348" s="252" t="s">
        <v>147</v>
      </c>
      <c r="AV348" s="14" t="s">
        <v>147</v>
      </c>
      <c r="AW348" s="14" t="s">
        <v>4</v>
      </c>
      <c r="AX348" s="14" t="s">
        <v>82</v>
      </c>
      <c r="AY348" s="252" t="s">
        <v>138</v>
      </c>
    </row>
    <row r="349" s="2" customFormat="1" ht="37.8" customHeight="1">
      <c r="A349" s="38"/>
      <c r="B349" s="39"/>
      <c r="C349" s="218" t="s">
        <v>601</v>
      </c>
      <c r="D349" s="218" t="s">
        <v>141</v>
      </c>
      <c r="E349" s="219" t="s">
        <v>593</v>
      </c>
      <c r="F349" s="220" t="s">
        <v>594</v>
      </c>
      <c r="G349" s="221" t="s">
        <v>173</v>
      </c>
      <c r="H349" s="222">
        <v>4</v>
      </c>
      <c r="I349" s="223"/>
      <c r="J349" s="224">
        <f>ROUND(I349*H349,2)</f>
        <v>0</v>
      </c>
      <c r="K349" s="220" t="s">
        <v>145</v>
      </c>
      <c r="L349" s="44"/>
      <c r="M349" s="225" t="s">
        <v>1</v>
      </c>
      <c r="N349" s="226" t="s">
        <v>40</v>
      </c>
      <c r="O349" s="91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233</v>
      </c>
      <c r="AT349" s="229" t="s">
        <v>141</v>
      </c>
      <c r="AU349" s="229" t="s">
        <v>147</v>
      </c>
      <c r="AY349" s="17" t="s">
        <v>138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147</v>
      </c>
      <c r="BK349" s="230">
        <f>ROUND(I349*H349,2)</f>
        <v>0</v>
      </c>
      <c r="BL349" s="17" t="s">
        <v>233</v>
      </c>
      <c r="BM349" s="229" t="s">
        <v>602</v>
      </c>
    </row>
    <row r="350" s="2" customFormat="1" ht="16.5" customHeight="1">
      <c r="A350" s="38"/>
      <c r="B350" s="39"/>
      <c r="C350" s="253" t="s">
        <v>603</v>
      </c>
      <c r="D350" s="253" t="s">
        <v>163</v>
      </c>
      <c r="E350" s="254" t="s">
        <v>604</v>
      </c>
      <c r="F350" s="255" t="s">
        <v>605</v>
      </c>
      <c r="G350" s="256" t="s">
        <v>173</v>
      </c>
      <c r="H350" s="257">
        <v>4.7999999999999998</v>
      </c>
      <c r="I350" s="258"/>
      <c r="J350" s="259">
        <f>ROUND(I350*H350,2)</f>
        <v>0</v>
      </c>
      <c r="K350" s="255" t="s">
        <v>145</v>
      </c>
      <c r="L350" s="260"/>
      <c r="M350" s="261" t="s">
        <v>1</v>
      </c>
      <c r="N350" s="262" t="s">
        <v>40</v>
      </c>
      <c r="O350" s="91"/>
      <c r="P350" s="227">
        <f>O350*H350</f>
        <v>0</v>
      </c>
      <c r="Q350" s="227">
        <v>0.0020999999999999999</v>
      </c>
      <c r="R350" s="227">
        <f>Q350*H350</f>
        <v>0.010079999999999999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373</v>
      </c>
      <c r="AT350" s="229" t="s">
        <v>163</v>
      </c>
      <c r="AU350" s="229" t="s">
        <v>147</v>
      </c>
      <c r="AY350" s="17" t="s">
        <v>138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147</v>
      </c>
      <c r="BK350" s="230">
        <f>ROUND(I350*H350,2)</f>
        <v>0</v>
      </c>
      <c r="BL350" s="17" t="s">
        <v>233</v>
      </c>
      <c r="BM350" s="229" t="s">
        <v>606</v>
      </c>
    </row>
    <row r="351" s="14" customFormat="1">
      <c r="A351" s="14"/>
      <c r="B351" s="242"/>
      <c r="C351" s="243"/>
      <c r="D351" s="233" t="s">
        <v>149</v>
      </c>
      <c r="E351" s="243"/>
      <c r="F351" s="245" t="s">
        <v>607</v>
      </c>
      <c r="G351" s="243"/>
      <c r="H351" s="246">
        <v>4.7999999999999998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2" t="s">
        <v>149</v>
      </c>
      <c r="AU351" s="252" t="s">
        <v>147</v>
      </c>
      <c r="AV351" s="14" t="s">
        <v>147</v>
      </c>
      <c r="AW351" s="14" t="s">
        <v>4</v>
      </c>
      <c r="AX351" s="14" t="s">
        <v>82</v>
      </c>
      <c r="AY351" s="252" t="s">
        <v>138</v>
      </c>
    </row>
    <row r="352" s="2" customFormat="1" ht="37.8" customHeight="1">
      <c r="A352" s="38"/>
      <c r="B352" s="39"/>
      <c r="C352" s="218" t="s">
        <v>608</v>
      </c>
      <c r="D352" s="218" t="s">
        <v>141</v>
      </c>
      <c r="E352" s="219" t="s">
        <v>609</v>
      </c>
      <c r="F352" s="220" t="s">
        <v>610</v>
      </c>
      <c r="G352" s="221" t="s">
        <v>144</v>
      </c>
      <c r="H352" s="222">
        <v>1</v>
      </c>
      <c r="I352" s="223"/>
      <c r="J352" s="224">
        <f>ROUND(I352*H352,2)</f>
        <v>0</v>
      </c>
      <c r="K352" s="220" t="s">
        <v>145</v>
      </c>
      <c r="L352" s="44"/>
      <c r="M352" s="225" t="s">
        <v>1</v>
      </c>
      <c r="N352" s="226" t="s">
        <v>40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233</v>
      </c>
      <c r="AT352" s="229" t="s">
        <v>141</v>
      </c>
      <c r="AU352" s="229" t="s">
        <v>147</v>
      </c>
      <c r="AY352" s="17" t="s">
        <v>138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147</v>
      </c>
      <c r="BK352" s="230">
        <f>ROUND(I352*H352,2)</f>
        <v>0</v>
      </c>
      <c r="BL352" s="17" t="s">
        <v>233</v>
      </c>
      <c r="BM352" s="229" t="s">
        <v>611</v>
      </c>
    </row>
    <row r="353" s="2" customFormat="1" ht="24.15" customHeight="1">
      <c r="A353" s="38"/>
      <c r="B353" s="39"/>
      <c r="C353" s="253" t="s">
        <v>612</v>
      </c>
      <c r="D353" s="253" t="s">
        <v>163</v>
      </c>
      <c r="E353" s="254" t="s">
        <v>613</v>
      </c>
      <c r="F353" s="255" t="s">
        <v>614</v>
      </c>
      <c r="G353" s="256" t="s">
        <v>144</v>
      </c>
      <c r="H353" s="257">
        <v>1</v>
      </c>
      <c r="I353" s="258"/>
      <c r="J353" s="259">
        <f>ROUND(I353*H353,2)</f>
        <v>0</v>
      </c>
      <c r="K353" s="255" t="s">
        <v>145</v>
      </c>
      <c r="L353" s="260"/>
      <c r="M353" s="261" t="s">
        <v>1</v>
      </c>
      <c r="N353" s="262" t="s">
        <v>40</v>
      </c>
      <c r="O353" s="91"/>
      <c r="P353" s="227">
        <f>O353*H353</f>
        <v>0</v>
      </c>
      <c r="Q353" s="227">
        <v>0.00069999999999999999</v>
      </c>
      <c r="R353" s="227">
        <f>Q353*H353</f>
        <v>0.00069999999999999999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373</v>
      </c>
      <c r="AT353" s="229" t="s">
        <v>163</v>
      </c>
      <c r="AU353" s="229" t="s">
        <v>147</v>
      </c>
      <c r="AY353" s="17" t="s">
        <v>138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147</v>
      </c>
      <c r="BK353" s="230">
        <f>ROUND(I353*H353,2)</f>
        <v>0</v>
      </c>
      <c r="BL353" s="17" t="s">
        <v>233</v>
      </c>
      <c r="BM353" s="229" t="s">
        <v>615</v>
      </c>
    </row>
    <row r="354" s="2" customFormat="1" ht="33" customHeight="1">
      <c r="A354" s="38"/>
      <c r="B354" s="39"/>
      <c r="C354" s="218" t="s">
        <v>616</v>
      </c>
      <c r="D354" s="218" t="s">
        <v>141</v>
      </c>
      <c r="E354" s="219" t="s">
        <v>617</v>
      </c>
      <c r="F354" s="220" t="s">
        <v>618</v>
      </c>
      <c r="G354" s="221" t="s">
        <v>144</v>
      </c>
      <c r="H354" s="222">
        <v>1</v>
      </c>
      <c r="I354" s="223"/>
      <c r="J354" s="224">
        <f>ROUND(I354*H354,2)</f>
        <v>0</v>
      </c>
      <c r="K354" s="220" t="s">
        <v>145</v>
      </c>
      <c r="L354" s="44"/>
      <c r="M354" s="225" t="s">
        <v>1</v>
      </c>
      <c r="N354" s="226" t="s">
        <v>40</v>
      </c>
      <c r="O354" s="9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233</v>
      </c>
      <c r="AT354" s="229" t="s">
        <v>141</v>
      </c>
      <c r="AU354" s="229" t="s">
        <v>147</v>
      </c>
      <c r="AY354" s="17" t="s">
        <v>138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147</v>
      </c>
      <c r="BK354" s="230">
        <f>ROUND(I354*H354,2)</f>
        <v>0</v>
      </c>
      <c r="BL354" s="17" t="s">
        <v>233</v>
      </c>
      <c r="BM354" s="229" t="s">
        <v>619</v>
      </c>
    </row>
    <row r="355" s="2" customFormat="1" ht="16.5" customHeight="1">
      <c r="A355" s="38"/>
      <c r="B355" s="39"/>
      <c r="C355" s="253" t="s">
        <v>620</v>
      </c>
      <c r="D355" s="253" t="s">
        <v>163</v>
      </c>
      <c r="E355" s="254" t="s">
        <v>621</v>
      </c>
      <c r="F355" s="255" t="s">
        <v>622</v>
      </c>
      <c r="G355" s="256" t="s">
        <v>144</v>
      </c>
      <c r="H355" s="257">
        <v>1</v>
      </c>
      <c r="I355" s="258"/>
      <c r="J355" s="259">
        <f>ROUND(I355*H355,2)</f>
        <v>0</v>
      </c>
      <c r="K355" s="255" t="s">
        <v>145</v>
      </c>
      <c r="L355" s="260"/>
      <c r="M355" s="261" t="s">
        <v>1</v>
      </c>
      <c r="N355" s="262" t="s">
        <v>40</v>
      </c>
      <c r="O355" s="91"/>
      <c r="P355" s="227">
        <f>O355*H355</f>
        <v>0</v>
      </c>
      <c r="Q355" s="227">
        <v>0.001</v>
      </c>
      <c r="R355" s="227">
        <f>Q355*H355</f>
        <v>0.001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373</v>
      </c>
      <c r="AT355" s="229" t="s">
        <v>163</v>
      </c>
      <c r="AU355" s="229" t="s">
        <v>147</v>
      </c>
      <c r="AY355" s="17" t="s">
        <v>138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147</v>
      </c>
      <c r="BK355" s="230">
        <f>ROUND(I355*H355,2)</f>
        <v>0</v>
      </c>
      <c r="BL355" s="17" t="s">
        <v>233</v>
      </c>
      <c r="BM355" s="229" t="s">
        <v>623</v>
      </c>
    </row>
    <row r="356" s="12" customFormat="1" ht="22.8" customHeight="1">
      <c r="A356" s="12"/>
      <c r="B356" s="202"/>
      <c r="C356" s="203"/>
      <c r="D356" s="204" t="s">
        <v>73</v>
      </c>
      <c r="E356" s="216" t="s">
        <v>624</v>
      </c>
      <c r="F356" s="216" t="s">
        <v>625</v>
      </c>
      <c r="G356" s="203"/>
      <c r="H356" s="203"/>
      <c r="I356" s="206"/>
      <c r="J356" s="217">
        <f>BK356</f>
        <v>0</v>
      </c>
      <c r="K356" s="203"/>
      <c r="L356" s="208"/>
      <c r="M356" s="209"/>
      <c r="N356" s="210"/>
      <c r="O356" s="210"/>
      <c r="P356" s="211">
        <f>SUM(P357:P365)</f>
        <v>0</v>
      </c>
      <c r="Q356" s="210"/>
      <c r="R356" s="211">
        <f>SUM(R357:R365)</f>
        <v>1.2548550000000001</v>
      </c>
      <c r="S356" s="210"/>
      <c r="T356" s="212">
        <f>SUM(T357:T365)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3" t="s">
        <v>147</v>
      </c>
      <c r="AT356" s="214" t="s">
        <v>73</v>
      </c>
      <c r="AU356" s="214" t="s">
        <v>82</v>
      </c>
      <c r="AY356" s="213" t="s">
        <v>138</v>
      </c>
      <c r="BK356" s="215">
        <f>SUM(BK357:BK365)</f>
        <v>0</v>
      </c>
    </row>
    <row r="357" s="2" customFormat="1" ht="24.15" customHeight="1">
      <c r="A357" s="38"/>
      <c r="B357" s="39"/>
      <c r="C357" s="218" t="s">
        <v>626</v>
      </c>
      <c r="D357" s="218" t="s">
        <v>141</v>
      </c>
      <c r="E357" s="219" t="s">
        <v>627</v>
      </c>
      <c r="F357" s="220" t="s">
        <v>628</v>
      </c>
      <c r="G357" s="221" t="s">
        <v>181</v>
      </c>
      <c r="H357" s="222">
        <v>18.699999999999999</v>
      </c>
      <c r="I357" s="223"/>
      <c r="J357" s="224">
        <f>ROUND(I357*H357,2)</f>
        <v>0</v>
      </c>
      <c r="K357" s="220" t="s">
        <v>145</v>
      </c>
      <c r="L357" s="44"/>
      <c r="M357" s="225" t="s">
        <v>1</v>
      </c>
      <c r="N357" s="226" t="s">
        <v>40</v>
      </c>
      <c r="O357" s="91"/>
      <c r="P357" s="227">
        <f>O357*H357</f>
        <v>0</v>
      </c>
      <c r="Q357" s="227">
        <v>0.045699999999999998</v>
      </c>
      <c r="R357" s="227">
        <f>Q357*H357</f>
        <v>0.85458999999999996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233</v>
      </c>
      <c r="AT357" s="229" t="s">
        <v>141</v>
      </c>
      <c r="AU357" s="229" t="s">
        <v>147</v>
      </c>
      <c r="AY357" s="17" t="s">
        <v>138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147</v>
      </c>
      <c r="BK357" s="230">
        <f>ROUND(I357*H357,2)</f>
        <v>0</v>
      </c>
      <c r="BL357" s="17" t="s">
        <v>233</v>
      </c>
      <c r="BM357" s="229" t="s">
        <v>629</v>
      </c>
    </row>
    <row r="358" s="14" customFormat="1">
      <c r="A358" s="14"/>
      <c r="B358" s="242"/>
      <c r="C358" s="243"/>
      <c r="D358" s="233" t="s">
        <v>149</v>
      </c>
      <c r="E358" s="244" t="s">
        <v>1</v>
      </c>
      <c r="F358" s="245" t="s">
        <v>630</v>
      </c>
      <c r="G358" s="243"/>
      <c r="H358" s="246">
        <v>24.699999999999999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2" t="s">
        <v>149</v>
      </c>
      <c r="AU358" s="252" t="s">
        <v>147</v>
      </c>
      <c r="AV358" s="14" t="s">
        <v>147</v>
      </c>
      <c r="AW358" s="14" t="s">
        <v>31</v>
      </c>
      <c r="AX358" s="14" t="s">
        <v>74</v>
      </c>
      <c r="AY358" s="252" t="s">
        <v>138</v>
      </c>
    </row>
    <row r="359" s="13" customFormat="1">
      <c r="A359" s="13"/>
      <c r="B359" s="231"/>
      <c r="C359" s="232"/>
      <c r="D359" s="233" t="s">
        <v>149</v>
      </c>
      <c r="E359" s="234" t="s">
        <v>1</v>
      </c>
      <c r="F359" s="235" t="s">
        <v>193</v>
      </c>
      <c r="G359" s="232"/>
      <c r="H359" s="234" t="s">
        <v>1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149</v>
      </c>
      <c r="AU359" s="241" t="s">
        <v>147</v>
      </c>
      <c r="AV359" s="13" t="s">
        <v>82</v>
      </c>
      <c r="AW359" s="13" t="s">
        <v>31</v>
      </c>
      <c r="AX359" s="13" t="s">
        <v>74</v>
      </c>
      <c r="AY359" s="241" t="s">
        <v>138</v>
      </c>
    </row>
    <row r="360" s="14" customFormat="1">
      <c r="A360" s="14"/>
      <c r="B360" s="242"/>
      <c r="C360" s="243"/>
      <c r="D360" s="233" t="s">
        <v>149</v>
      </c>
      <c r="E360" s="244" t="s">
        <v>1</v>
      </c>
      <c r="F360" s="245" t="s">
        <v>631</v>
      </c>
      <c r="G360" s="243"/>
      <c r="H360" s="246">
        <v>-6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2" t="s">
        <v>149</v>
      </c>
      <c r="AU360" s="252" t="s">
        <v>147</v>
      </c>
      <c r="AV360" s="14" t="s">
        <v>147</v>
      </c>
      <c r="AW360" s="14" t="s">
        <v>31</v>
      </c>
      <c r="AX360" s="14" t="s">
        <v>74</v>
      </c>
      <c r="AY360" s="252" t="s">
        <v>138</v>
      </c>
    </row>
    <row r="361" s="15" customFormat="1">
      <c r="A361" s="15"/>
      <c r="B361" s="267"/>
      <c r="C361" s="268"/>
      <c r="D361" s="233" t="s">
        <v>149</v>
      </c>
      <c r="E361" s="269" t="s">
        <v>1</v>
      </c>
      <c r="F361" s="270" t="s">
        <v>177</v>
      </c>
      <c r="G361" s="268"/>
      <c r="H361" s="271">
        <v>18.699999999999999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7" t="s">
        <v>149</v>
      </c>
      <c r="AU361" s="277" t="s">
        <v>147</v>
      </c>
      <c r="AV361" s="15" t="s">
        <v>146</v>
      </c>
      <c r="AW361" s="15" t="s">
        <v>31</v>
      </c>
      <c r="AX361" s="15" t="s">
        <v>82</v>
      </c>
      <c r="AY361" s="277" t="s">
        <v>138</v>
      </c>
    </row>
    <row r="362" s="2" customFormat="1" ht="24.15" customHeight="1">
      <c r="A362" s="38"/>
      <c r="B362" s="39"/>
      <c r="C362" s="218" t="s">
        <v>632</v>
      </c>
      <c r="D362" s="218" t="s">
        <v>141</v>
      </c>
      <c r="E362" s="219" t="s">
        <v>633</v>
      </c>
      <c r="F362" s="220" t="s">
        <v>634</v>
      </c>
      <c r="G362" s="221" t="s">
        <v>181</v>
      </c>
      <c r="H362" s="222">
        <v>28.899999999999999</v>
      </c>
      <c r="I362" s="223"/>
      <c r="J362" s="224">
        <f>ROUND(I362*H362,2)</f>
        <v>0</v>
      </c>
      <c r="K362" s="220" t="s">
        <v>145</v>
      </c>
      <c r="L362" s="44"/>
      <c r="M362" s="225" t="s">
        <v>1</v>
      </c>
      <c r="N362" s="226" t="s">
        <v>40</v>
      </c>
      <c r="O362" s="91"/>
      <c r="P362" s="227">
        <f>O362*H362</f>
        <v>0</v>
      </c>
      <c r="Q362" s="227">
        <v>0.01385</v>
      </c>
      <c r="R362" s="227">
        <f>Q362*H362</f>
        <v>0.40026499999999998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233</v>
      </c>
      <c r="AT362" s="229" t="s">
        <v>141</v>
      </c>
      <c r="AU362" s="229" t="s">
        <v>147</v>
      </c>
      <c r="AY362" s="17" t="s">
        <v>138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147</v>
      </c>
      <c r="BK362" s="230">
        <f>ROUND(I362*H362,2)</f>
        <v>0</v>
      </c>
      <c r="BL362" s="17" t="s">
        <v>233</v>
      </c>
      <c r="BM362" s="229" t="s">
        <v>635</v>
      </c>
    </row>
    <row r="363" s="14" customFormat="1">
      <c r="A363" s="14"/>
      <c r="B363" s="242"/>
      <c r="C363" s="243"/>
      <c r="D363" s="233" t="s">
        <v>149</v>
      </c>
      <c r="E363" s="244" t="s">
        <v>1</v>
      </c>
      <c r="F363" s="245" t="s">
        <v>242</v>
      </c>
      <c r="G363" s="243"/>
      <c r="H363" s="246">
        <v>28.899999999999999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2" t="s">
        <v>149</v>
      </c>
      <c r="AU363" s="252" t="s">
        <v>147</v>
      </c>
      <c r="AV363" s="14" t="s">
        <v>147</v>
      </c>
      <c r="AW363" s="14" t="s">
        <v>31</v>
      </c>
      <c r="AX363" s="14" t="s">
        <v>82</v>
      </c>
      <c r="AY363" s="252" t="s">
        <v>138</v>
      </c>
    </row>
    <row r="364" s="2" customFormat="1" ht="24.15" customHeight="1">
      <c r="A364" s="38"/>
      <c r="B364" s="39"/>
      <c r="C364" s="218" t="s">
        <v>636</v>
      </c>
      <c r="D364" s="218" t="s">
        <v>141</v>
      </c>
      <c r="E364" s="219" t="s">
        <v>637</v>
      </c>
      <c r="F364" s="220" t="s">
        <v>638</v>
      </c>
      <c r="G364" s="221" t="s">
        <v>160</v>
      </c>
      <c r="H364" s="222">
        <v>1.2549999999999999</v>
      </c>
      <c r="I364" s="223"/>
      <c r="J364" s="224">
        <f>ROUND(I364*H364,2)</f>
        <v>0</v>
      </c>
      <c r="K364" s="220" t="s">
        <v>145</v>
      </c>
      <c r="L364" s="44"/>
      <c r="M364" s="225" t="s">
        <v>1</v>
      </c>
      <c r="N364" s="226" t="s">
        <v>40</v>
      </c>
      <c r="O364" s="9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233</v>
      </c>
      <c r="AT364" s="229" t="s">
        <v>141</v>
      </c>
      <c r="AU364" s="229" t="s">
        <v>147</v>
      </c>
      <c r="AY364" s="17" t="s">
        <v>138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147</v>
      </c>
      <c r="BK364" s="230">
        <f>ROUND(I364*H364,2)</f>
        <v>0</v>
      </c>
      <c r="BL364" s="17" t="s">
        <v>233</v>
      </c>
      <c r="BM364" s="229" t="s">
        <v>639</v>
      </c>
    </row>
    <row r="365" s="2" customFormat="1" ht="24.15" customHeight="1">
      <c r="A365" s="38"/>
      <c r="B365" s="39"/>
      <c r="C365" s="218" t="s">
        <v>640</v>
      </c>
      <c r="D365" s="218" t="s">
        <v>141</v>
      </c>
      <c r="E365" s="219" t="s">
        <v>641</v>
      </c>
      <c r="F365" s="220" t="s">
        <v>642</v>
      </c>
      <c r="G365" s="221" t="s">
        <v>160</v>
      </c>
      <c r="H365" s="222">
        <v>1.2549999999999999</v>
      </c>
      <c r="I365" s="223"/>
      <c r="J365" s="224">
        <f>ROUND(I365*H365,2)</f>
        <v>0</v>
      </c>
      <c r="K365" s="220" t="s">
        <v>145</v>
      </c>
      <c r="L365" s="44"/>
      <c r="M365" s="225" t="s">
        <v>1</v>
      </c>
      <c r="N365" s="226" t="s">
        <v>40</v>
      </c>
      <c r="O365" s="91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233</v>
      </c>
      <c r="AT365" s="229" t="s">
        <v>141</v>
      </c>
      <c r="AU365" s="229" t="s">
        <v>147</v>
      </c>
      <c r="AY365" s="17" t="s">
        <v>138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147</v>
      </c>
      <c r="BK365" s="230">
        <f>ROUND(I365*H365,2)</f>
        <v>0</v>
      </c>
      <c r="BL365" s="17" t="s">
        <v>233</v>
      </c>
      <c r="BM365" s="229" t="s">
        <v>643</v>
      </c>
    </row>
    <row r="366" s="12" customFormat="1" ht="22.8" customHeight="1">
      <c r="A366" s="12"/>
      <c r="B366" s="202"/>
      <c r="C366" s="203"/>
      <c r="D366" s="204" t="s">
        <v>73</v>
      </c>
      <c r="E366" s="216" t="s">
        <v>644</v>
      </c>
      <c r="F366" s="216" t="s">
        <v>645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SUM(P367:P375)</f>
        <v>0</v>
      </c>
      <c r="Q366" s="210"/>
      <c r="R366" s="211">
        <f>SUM(R367:R375)</f>
        <v>0.13141</v>
      </c>
      <c r="S366" s="210"/>
      <c r="T366" s="212">
        <f>SUM(T367:T375)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147</v>
      </c>
      <c r="AT366" s="214" t="s">
        <v>73</v>
      </c>
      <c r="AU366" s="214" t="s">
        <v>82</v>
      </c>
      <c r="AY366" s="213" t="s">
        <v>138</v>
      </c>
      <c r="BK366" s="215">
        <f>SUM(BK367:BK375)</f>
        <v>0</v>
      </c>
    </row>
    <row r="367" s="2" customFormat="1" ht="24.15" customHeight="1">
      <c r="A367" s="38"/>
      <c r="B367" s="39"/>
      <c r="C367" s="218" t="s">
        <v>646</v>
      </c>
      <c r="D367" s="218" t="s">
        <v>141</v>
      </c>
      <c r="E367" s="219" t="s">
        <v>647</v>
      </c>
      <c r="F367" s="220" t="s">
        <v>648</v>
      </c>
      <c r="G367" s="221" t="s">
        <v>144</v>
      </c>
      <c r="H367" s="222">
        <v>1</v>
      </c>
      <c r="I367" s="223"/>
      <c r="J367" s="224">
        <f>ROUND(I367*H367,2)</f>
        <v>0</v>
      </c>
      <c r="K367" s="220" t="s">
        <v>145</v>
      </c>
      <c r="L367" s="44"/>
      <c r="M367" s="225" t="s">
        <v>1</v>
      </c>
      <c r="N367" s="226" t="s">
        <v>40</v>
      </c>
      <c r="O367" s="91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233</v>
      </c>
      <c r="AT367" s="229" t="s">
        <v>141</v>
      </c>
      <c r="AU367" s="229" t="s">
        <v>147</v>
      </c>
      <c r="AY367" s="17" t="s">
        <v>138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147</v>
      </c>
      <c r="BK367" s="230">
        <f>ROUND(I367*H367,2)</f>
        <v>0</v>
      </c>
      <c r="BL367" s="17" t="s">
        <v>233</v>
      </c>
      <c r="BM367" s="229" t="s">
        <v>649</v>
      </c>
    </row>
    <row r="368" s="2" customFormat="1" ht="33" customHeight="1">
      <c r="A368" s="38"/>
      <c r="B368" s="39"/>
      <c r="C368" s="253" t="s">
        <v>650</v>
      </c>
      <c r="D368" s="253" t="s">
        <v>163</v>
      </c>
      <c r="E368" s="254" t="s">
        <v>651</v>
      </c>
      <c r="F368" s="255" t="s">
        <v>652</v>
      </c>
      <c r="G368" s="256" t="s">
        <v>144</v>
      </c>
      <c r="H368" s="257">
        <v>1</v>
      </c>
      <c r="I368" s="258"/>
      <c r="J368" s="259">
        <f>ROUND(I368*H368,2)</f>
        <v>0</v>
      </c>
      <c r="K368" s="255" t="s">
        <v>145</v>
      </c>
      <c r="L368" s="260"/>
      <c r="M368" s="261" t="s">
        <v>1</v>
      </c>
      <c r="N368" s="262" t="s">
        <v>40</v>
      </c>
      <c r="O368" s="91"/>
      <c r="P368" s="227">
        <f>O368*H368</f>
        <v>0</v>
      </c>
      <c r="Q368" s="227">
        <v>0.020500000000000001</v>
      </c>
      <c r="R368" s="227">
        <f>Q368*H368</f>
        <v>0.020500000000000001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373</v>
      </c>
      <c r="AT368" s="229" t="s">
        <v>163</v>
      </c>
      <c r="AU368" s="229" t="s">
        <v>147</v>
      </c>
      <c r="AY368" s="17" t="s">
        <v>138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147</v>
      </c>
      <c r="BK368" s="230">
        <f>ROUND(I368*H368,2)</f>
        <v>0</v>
      </c>
      <c r="BL368" s="17" t="s">
        <v>233</v>
      </c>
      <c r="BM368" s="229" t="s">
        <v>653</v>
      </c>
    </row>
    <row r="369" s="2" customFormat="1" ht="24.15" customHeight="1">
      <c r="A369" s="38"/>
      <c r="B369" s="39"/>
      <c r="C369" s="218" t="s">
        <v>654</v>
      </c>
      <c r="D369" s="218" t="s">
        <v>141</v>
      </c>
      <c r="E369" s="219" t="s">
        <v>655</v>
      </c>
      <c r="F369" s="220" t="s">
        <v>656</v>
      </c>
      <c r="G369" s="221" t="s">
        <v>144</v>
      </c>
      <c r="H369" s="222">
        <v>3</v>
      </c>
      <c r="I369" s="223"/>
      <c r="J369" s="224">
        <f>ROUND(I369*H369,2)</f>
        <v>0</v>
      </c>
      <c r="K369" s="220" t="s">
        <v>145</v>
      </c>
      <c r="L369" s="44"/>
      <c r="M369" s="225" t="s">
        <v>1</v>
      </c>
      <c r="N369" s="226" t="s">
        <v>40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233</v>
      </c>
      <c r="AT369" s="229" t="s">
        <v>141</v>
      </c>
      <c r="AU369" s="229" t="s">
        <v>147</v>
      </c>
      <c r="AY369" s="17" t="s">
        <v>138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147</v>
      </c>
      <c r="BK369" s="230">
        <f>ROUND(I369*H369,2)</f>
        <v>0</v>
      </c>
      <c r="BL369" s="17" t="s">
        <v>233</v>
      </c>
      <c r="BM369" s="229" t="s">
        <v>657</v>
      </c>
    </row>
    <row r="370" s="2" customFormat="1" ht="24.15" customHeight="1">
      <c r="A370" s="38"/>
      <c r="B370" s="39"/>
      <c r="C370" s="253" t="s">
        <v>658</v>
      </c>
      <c r="D370" s="253" t="s">
        <v>163</v>
      </c>
      <c r="E370" s="254" t="s">
        <v>659</v>
      </c>
      <c r="F370" s="255" t="s">
        <v>660</v>
      </c>
      <c r="G370" s="256" t="s">
        <v>144</v>
      </c>
      <c r="H370" s="257">
        <v>3</v>
      </c>
      <c r="I370" s="258"/>
      <c r="J370" s="259">
        <f>ROUND(I370*H370,2)</f>
        <v>0</v>
      </c>
      <c r="K370" s="255" t="s">
        <v>145</v>
      </c>
      <c r="L370" s="260"/>
      <c r="M370" s="261" t="s">
        <v>1</v>
      </c>
      <c r="N370" s="262" t="s">
        <v>40</v>
      </c>
      <c r="O370" s="91"/>
      <c r="P370" s="227">
        <f>O370*H370</f>
        <v>0</v>
      </c>
      <c r="Q370" s="227">
        <v>0.020500000000000001</v>
      </c>
      <c r="R370" s="227">
        <f>Q370*H370</f>
        <v>0.061499999999999999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373</v>
      </c>
      <c r="AT370" s="229" t="s">
        <v>163</v>
      </c>
      <c r="AU370" s="229" t="s">
        <v>147</v>
      </c>
      <c r="AY370" s="17" t="s">
        <v>138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147</v>
      </c>
      <c r="BK370" s="230">
        <f>ROUND(I370*H370,2)</f>
        <v>0</v>
      </c>
      <c r="BL370" s="17" t="s">
        <v>233</v>
      </c>
      <c r="BM370" s="229" t="s">
        <v>661</v>
      </c>
    </row>
    <row r="371" s="2" customFormat="1" ht="24.15" customHeight="1">
      <c r="A371" s="38"/>
      <c r="B371" s="39"/>
      <c r="C371" s="218" t="s">
        <v>662</v>
      </c>
      <c r="D371" s="218" t="s">
        <v>141</v>
      </c>
      <c r="E371" s="219" t="s">
        <v>663</v>
      </c>
      <c r="F371" s="220" t="s">
        <v>664</v>
      </c>
      <c r="G371" s="221" t="s">
        <v>144</v>
      </c>
      <c r="H371" s="222">
        <v>3</v>
      </c>
      <c r="I371" s="223"/>
      <c r="J371" s="224">
        <f>ROUND(I371*H371,2)</f>
        <v>0</v>
      </c>
      <c r="K371" s="220" t="s">
        <v>145</v>
      </c>
      <c r="L371" s="44"/>
      <c r="M371" s="225" t="s">
        <v>1</v>
      </c>
      <c r="N371" s="226" t="s">
        <v>40</v>
      </c>
      <c r="O371" s="91"/>
      <c r="P371" s="227">
        <f>O371*H371</f>
        <v>0</v>
      </c>
      <c r="Q371" s="227">
        <v>0.00046999999999999999</v>
      </c>
      <c r="R371" s="227">
        <f>Q371*H371</f>
        <v>0.00141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233</v>
      </c>
      <c r="AT371" s="229" t="s">
        <v>141</v>
      </c>
      <c r="AU371" s="229" t="s">
        <v>147</v>
      </c>
      <c r="AY371" s="17" t="s">
        <v>138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147</v>
      </c>
      <c r="BK371" s="230">
        <f>ROUND(I371*H371,2)</f>
        <v>0</v>
      </c>
      <c r="BL371" s="17" t="s">
        <v>233</v>
      </c>
      <c r="BM371" s="229" t="s">
        <v>665</v>
      </c>
    </row>
    <row r="372" s="2" customFormat="1" ht="37.8" customHeight="1">
      <c r="A372" s="38"/>
      <c r="B372" s="39"/>
      <c r="C372" s="253" t="s">
        <v>666</v>
      </c>
      <c r="D372" s="253" t="s">
        <v>163</v>
      </c>
      <c r="E372" s="254" t="s">
        <v>667</v>
      </c>
      <c r="F372" s="255" t="s">
        <v>668</v>
      </c>
      <c r="G372" s="256" t="s">
        <v>144</v>
      </c>
      <c r="H372" s="257">
        <v>3</v>
      </c>
      <c r="I372" s="258"/>
      <c r="J372" s="259">
        <f>ROUND(I372*H372,2)</f>
        <v>0</v>
      </c>
      <c r="K372" s="255" t="s">
        <v>145</v>
      </c>
      <c r="L372" s="260"/>
      <c r="M372" s="261" t="s">
        <v>1</v>
      </c>
      <c r="N372" s="262" t="s">
        <v>40</v>
      </c>
      <c r="O372" s="91"/>
      <c r="P372" s="227">
        <f>O372*H372</f>
        <v>0</v>
      </c>
      <c r="Q372" s="227">
        <v>0.016</v>
      </c>
      <c r="R372" s="227">
        <f>Q372*H372</f>
        <v>0.048000000000000001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373</v>
      </c>
      <c r="AT372" s="229" t="s">
        <v>163</v>
      </c>
      <c r="AU372" s="229" t="s">
        <v>147</v>
      </c>
      <c r="AY372" s="17" t="s">
        <v>138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147</v>
      </c>
      <c r="BK372" s="230">
        <f>ROUND(I372*H372,2)</f>
        <v>0</v>
      </c>
      <c r="BL372" s="17" t="s">
        <v>233</v>
      </c>
      <c r="BM372" s="229" t="s">
        <v>669</v>
      </c>
    </row>
    <row r="373" s="2" customFormat="1" ht="16.5" customHeight="1">
      <c r="A373" s="38"/>
      <c r="B373" s="39"/>
      <c r="C373" s="218" t="s">
        <v>670</v>
      </c>
      <c r="D373" s="218" t="s">
        <v>141</v>
      </c>
      <c r="E373" s="219" t="s">
        <v>671</v>
      </c>
      <c r="F373" s="220" t="s">
        <v>672</v>
      </c>
      <c r="G373" s="221" t="s">
        <v>673</v>
      </c>
      <c r="H373" s="222">
        <v>1</v>
      </c>
      <c r="I373" s="223"/>
      <c r="J373" s="224">
        <f>ROUND(I373*H373,2)</f>
        <v>0</v>
      </c>
      <c r="K373" s="220" t="s">
        <v>1</v>
      </c>
      <c r="L373" s="44"/>
      <c r="M373" s="225" t="s">
        <v>1</v>
      </c>
      <c r="N373" s="226" t="s">
        <v>40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233</v>
      </c>
      <c r="AT373" s="229" t="s">
        <v>141</v>
      </c>
      <c r="AU373" s="229" t="s">
        <v>147</v>
      </c>
      <c r="AY373" s="17" t="s">
        <v>138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147</v>
      </c>
      <c r="BK373" s="230">
        <f>ROUND(I373*H373,2)</f>
        <v>0</v>
      </c>
      <c r="BL373" s="17" t="s">
        <v>233</v>
      </c>
      <c r="BM373" s="229" t="s">
        <v>674</v>
      </c>
    </row>
    <row r="374" s="2" customFormat="1" ht="16.5" customHeight="1">
      <c r="A374" s="38"/>
      <c r="B374" s="39"/>
      <c r="C374" s="253" t="s">
        <v>675</v>
      </c>
      <c r="D374" s="253" t="s">
        <v>163</v>
      </c>
      <c r="E374" s="254" t="s">
        <v>676</v>
      </c>
      <c r="F374" s="255" t="s">
        <v>677</v>
      </c>
      <c r="G374" s="256" t="s">
        <v>673</v>
      </c>
      <c r="H374" s="257">
        <v>1</v>
      </c>
      <c r="I374" s="258"/>
      <c r="J374" s="259">
        <f>ROUND(I374*H374,2)</f>
        <v>0</v>
      </c>
      <c r="K374" s="255" t="s">
        <v>1</v>
      </c>
      <c r="L374" s="260"/>
      <c r="M374" s="261" t="s">
        <v>1</v>
      </c>
      <c r="N374" s="262" t="s">
        <v>40</v>
      </c>
      <c r="O374" s="91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373</v>
      </c>
      <c r="AT374" s="229" t="s">
        <v>163</v>
      </c>
      <c r="AU374" s="229" t="s">
        <v>147</v>
      </c>
      <c r="AY374" s="17" t="s">
        <v>138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147</v>
      </c>
      <c r="BK374" s="230">
        <f>ROUND(I374*H374,2)</f>
        <v>0</v>
      </c>
      <c r="BL374" s="17" t="s">
        <v>233</v>
      </c>
      <c r="BM374" s="229" t="s">
        <v>678</v>
      </c>
    </row>
    <row r="375" s="2" customFormat="1" ht="24.15" customHeight="1">
      <c r="A375" s="38"/>
      <c r="B375" s="39"/>
      <c r="C375" s="218" t="s">
        <v>679</v>
      </c>
      <c r="D375" s="218" t="s">
        <v>141</v>
      </c>
      <c r="E375" s="219" t="s">
        <v>680</v>
      </c>
      <c r="F375" s="220" t="s">
        <v>681</v>
      </c>
      <c r="G375" s="221" t="s">
        <v>160</v>
      </c>
      <c r="H375" s="222">
        <v>0.056000000000000001</v>
      </c>
      <c r="I375" s="223"/>
      <c r="J375" s="224">
        <f>ROUND(I375*H375,2)</f>
        <v>0</v>
      </c>
      <c r="K375" s="220" t="s">
        <v>1</v>
      </c>
      <c r="L375" s="44"/>
      <c r="M375" s="225" t="s">
        <v>1</v>
      </c>
      <c r="N375" s="226" t="s">
        <v>40</v>
      </c>
      <c r="O375" s="91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9" t="s">
        <v>233</v>
      </c>
      <c r="AT375" s="229" t="s">
        <v>141</v>
      </c>
      <c r="AU375" s="229" t="s">
        <v>147</v>
      </c>
      <c r="AY375" s="17" t="s">
        <v>138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7" t="s">
        <v>147</v>
      </c>
      <c r="BK375" s="230">
        <f>ROUND(I375*H375,2)</f>
        <v>0</v>
      </c>
      <c r="BL375" s="17" t="s">
        <v>233</v>
      </c>
      <c r="BM375" s="229" t="s">
        <v>682</v>
      </c>
    </row>
    <row r="376" s="12" customFormat="1" ht="22.8" customHeight="1">
      <c r="A376" s="12"/>
      <c r="B376" s="202"/>
      <c r="C376" s="203"/>
      <c r="D376" s="204" t="s">
        <v>73</v>
      </c>
      <c r="E376" s="216" t="s">
        <v>683</v>
      </c>
      <c r="F376" s="216" t="s">
        <v>684</v>
      </c>
      <c r="G376" s="203"/>
      <c r="H376" s="203"/>
      <c r="I376" s="206"/>
      <c r="J376" s="217">
        <f>BK376</f>
        <v>0</v>
      </c>
      <c r="K376" s="203"/>
      <c r="L376" s="208"/>
      <c r="M376" s="209"/>
      <c r="N376" s="210"/>
      <c r="O376" s="210"/>
      <c r="P376" s="211">
        <f>SUM(P377:P385)</f>
        <v>0</v>
      </c>
      <c r="Q376" s="210"/>
      <c r="R376" s="211">
        <f>SUM(R377:R385)</f>
        <v>0.11404799999999998</v>
      </c>
      <c r="S376" s="210"/>
      <c r="T376" s="212">
        <f>SUM(T377:T385)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3" t="s">
        <v>147</v>
      </c>
      <c r="AT376" s="214" t="s">
        <v>73</v>
      </c>
      <c r="AU376" s="214" t="s">
        <v>82</v>
      </c>
      <c r="AY376" s="213" t="s">
        <v>138</v>
      </c>
      <c r="BK376" s="215">
        <f>SUM(BK377:BK385)</f>
        <v>0</v>
      </c>
    </row>
    <row r="377" s="2" customFormat="1" ht="16.5" customHeight="1">
      <c r="A377" s="38"/>
      <c r="B377" s="39"/>
      <c r="C377" s="218" t="s">
        <v>685</v>
      </c>
      <c r="D377" s="218" t="s">
        <v>141</v>
      </c>
      <c r="E377" s="219" t="s">
        <v>686</v>
      </c>
      <c r="F377" s="220" t="s">
        <v>687</v>
      </c>
      <c r="G377" s="221" t="s">
        <v>181</v>
      </c>
      <c r="H377" s="222">
        <v>4.3200000000000003</v>
      </c>
      <c r="I377" s="223"/>
      <c r="J377" s="224">
        <f>ROUND(I377*H377,2)</f>
        <v>0</v>
      </c>
      <c r="K377" s="220" t="s">
        <v>145</v>
      </c>
      <c r="L377" s="44"/>
      <c r="M377" s="225" t="s">
        <v>1</v>
      </c>
      <c r="N377" s="226" t="s">
        <v>40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233</v>
      </c>
      <c r="AT377" s="229" t="s">
        <v>141</v>
      </c>
      <c r="AU377" s="229" t="s">
        <v>147</v>
      </c>
      <c r="AY377" s="17" t="s">
        <v>138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147</v>
      </c>
      <c r="BK377" s="230">
        <f>ROUND(I377*H377,2)</f>
        <v>0</v>
      </c>
      <c r="BL377" s="17" t="s">
        <v>233</v>
      </c>
      <c r="BM377" s="229" t="s">
        <v>688</v>
      </c>
    </row>
    <row r="378" s="14" customFormat="1">
      <c r="A378" s="14"/>
      <c r="B378" s="242"/>
      <c r="C378" s="243"/>
      <c r="D378" s="233" t="s">
        <v>149</v>
      </c>
      <c r="E378" s="244" t="s">
        <v>1</v>
      </c>
      <c r="F378" s="245" t="s">
        <v>689</v>
      </c>
      <c r="G378" s="243"/>
      <c r="H378" s="246">
        <v>4.3200000000000003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2" t="s">
        <v>149</v>
      </c>
      <c r="AU378" s="252" t="s">
        <v>147</v>
      </c>
      <c r="AV378" s="14" t="s">
        <v>147</v>
      </c>
      <c r="AW378" s="14" t="s">
        <v>31</v>
      </c>
      <c r="AX378" s="14" t="s">
        <v>82</v>
      </c>
      <c r="AY378" s="252" t="s">
        <v>138</v>
      </c>
    </row>
    <row r="379" s="2" customFormat="1" ht="16.5" customHeight="1">
      <c r="A379" s="38"/>
      <c r="B379" s="39"/>
      <c r="C379" s="218" t="s">
        <v>690</v>
      </c>
      <c r="D379" s="218" t="s">
        <v>141</v>
      </c>
      <c r="E379" s="219" t="s">
        <v>691</v>
      </c>
      <c r="F379" s="220" t="s">
        <v>692</v>
      </c>
      <c r="G379" s="221" t="s">
        <v>181</v>
      </c>
      <c r="H379" s="222">
        <v>4.3200000000000003</v>
      </c>
      <c r="I379" s="223"/>
      <c r="J379" s="224">
        <f>ROUND(I379*H379,2)</f>
        <v>0</v>
      </c>
      <c r="K379" s="220" t="s">
        <v>1</v>
      </c>
      <c r="L379" s="44"/>
      <c r="M379" s="225" t="s">
        <v>1</v>
      </c>
      <c r="N379" s="226" t="s">
        <v>40</v>
      </c>
      <c r="O379" s="91"/>
      <c r="P379" s="227">
        <f>O379*H379</f>
        <v>0</v>
      </c>
      <c r="Q379" s="227">
        <v>0.00029999999999999997</v>
      </c>
      <c r="R379" s="227">
        <f>Q379*H379</f>
        <v>0.0012960000000000001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233</v>
      </c>
      <c r="AT379" s="229" t="s">
        <v>141</v>
      </c>
      <c r="AU379" s="229" t="s">
        <v>147</v>
      </c>
      <c r="AY379" s="17" t="s">
        <v>138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147</v>
      </c>
      <c r="BK379" s="230">
        <f>ROUND(I379*H379,2)</f>
        <v>0</v>
      </c>
      <c r="BL379" s="17" t="s">
        <v>233</v>
      </c>
      <c r="BM379" s="229" t="s">
        <v>693</v>
      </c>
    </row>
    <row r="380" s="14" customFormat="1">
      <c r="A380" s="14"/>
      <c r="B380" s="242"/>
      <c r="C380" s="243"/>
      <c r="D380" s="233" t="s">
        <v>149</v>
      </c>
      <c r="E380" s="244" t="s">
        <v>1</v>
      </c>
      <c r="F380" s="245" t="s">
        <v>694</v>
      </c>
      <c r="G380" s="243"/>
      <c r="H380" s="246">
        <v>4.3200000000000003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2" t="s">
        <v>149</v>
      </c>
      <c r="AU380" s="252" t="s">
        <v>147</v>
      </c>
      <c r="AV380" s="14" t="s">
        <v>147</v>
      </c>
      <c r="AW380" s="14" t="s">
        <v>31</v>
      </c>
      <c r="AX380" s="14" t="s">
        <v>82</v>
      </c>
      <c r="AY380" s="252" t="s">
        <v>138</v>
      </c>
    </row>
    <row r="381" s="2" customFormat="1" ht="24.15" customHeight="1">
      <c r="A381" s="38"/>
      <c r="B381" s="39"/>
      <c r="C381" s="218" t="s">
        <v>695</v>
      </c>
      <c r="D381" s="218" t="s">
        <v>141</v>
      </c>
      <c r="E381" s="219" t="s">
        <v>696</v>
      </c>
      <c r="F381" s="220" t="s">
        <v>697</v>
      </c>
      <c r="G381" s="221" t="s">
        <v>181</v>
      </c>
      <c r="H381" s="222">
        <v>4.3200000000000003</v>
      </c>
      <c r="I381" s="223"/>
      <c r="J381" s="224">
        <f>ROUND(I381*H381,2)</f>
        <v>0</v>
      </c>
      <c r="K381" s="220" t="s">
        <v>1</v>
      </c>
      <c r="L381" s="44"/>
      <c r="M381" s="225" t="s">
        <v>1</v>
      </c>
      <c r="N381" s="226" t="s">
        <v>40</v>
      </c>
      <c r="O381" s="91"/>
      <c r="P381" s="227">
        <f>O381*H381</f>
        <v>0</v>
      </c>
      <c r="Q381" s="227">
        <v>0.0063</v>
      </c>
      <c r="R381" s="227">
        <f>Q381*H381</f>
        <v>0.027216000000000001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233</v>
      </c>
      <c r="AT381" s="229" t="s">
        <v>141</v>
      </c>
      <c r="AU381" s="229" t="s">
        <v>147</v>
      </c>
      <c r="AY381" s="17" t="s">
        <v>138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147</v>
      </c>
      <c r="BK381" s="230">
        <f>ROUND(I381*H381,2)</f>
        <v>0</v>
      </c>
      <c r="BL381" s="17" t="s">
        <v>233</v>
      </c>
      <c r="BM381" s="229" t="s">
        <v>698</v>
      </c>
    </row>
    <row r="382" s="2" customFormat="1" ht="24.15" customHeight="1">
      <c r="A382" s="38"/>
      <c r="B382" s="39"/>
      <c r="C382" s="253" t="s">
        <v>699</v>
      </c>
      <c r="D382" s="253" t="s">
        <v>163</v>
      </c>
      <c r="E382" s="254" t="s">
        <v>700</v>
      </c>
      <c r="F382" s="255" t="s">
        <v>701</v>
      </c>
      <c r="G382" s="256" t="s">
        <v>181</v>
      </c>
      <c r="H382" s="257">
        <v>4.7519999999999998</v>
      </c>
      <c r="I382" s="258"/>
      <c r="J382" s="259">
        <f>ROUND(I382*H382,2)</f>
        <v>0</v>
      </c>
      <c r="K382" s="255" t="s">
        <v>1</v>
      </c>
      <c r="L382" s="260"/>
      <c r="M382" s="261" t="s">
        <v>1</v>
      </c>
      <c r="N382" s="262" t="s">
        <v>40</v>
      </c>
      <c r="O382" s="91"/>
      <c r="P382" s="227">
        <f>O382*H382</f>
        <v>0</v>
      </c>
      <c r="Q382" s="227">
        <v>0.017999999999999999</v>
      </c>
      <c r="R382" s="227">
        <f>Q382*H382</f>
        <v>0.085535999999999987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373</v>
      </c>
      <c r="AT382" s="229" t="s">
        <v>163</v>
      </c>
      <c r="AU382" s="229" t="s">
        <v>147</v>
      </c>
      <c r="AY382" s="17" t="s">
        <v>138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147</v>
      </c>
      <c r="BK382" s="230">
        <f>ROUND(I382*H382,2)</f>
        <v>0</v>
      </c>
      <c r="BL382" s="17" t="s">
        <v>233</v>
      </c>
      <c r="BM382" s="229" t="s">
        <v>702</v>
      </c>
    </row>
    <row r="383" s="14" customFormat="1">
      <c r="A383" s="14"/>
      <c r="B383" s="242"/>
      <c r="C383" s="243"/>
      <c r="D383" s="233" t="s">
        <v>149</v>
      </c>
      <c r="E383" s="244" t="s">
        <v>1</v>
      </c>
      <c r="F383" s="245" t="s">
        <v>703</v>
      </c>
      <c r="G383" s="243"/>
      <c r="H383" s="246">
        <v>4.7519999999999998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2" t="s">
        <v>149</v>
      </c>
      <c r="AU383" s="252" t="s">
        <v>147</v>
      </c>
      <c r="AV383" s="14" t="s">
        <v>147</v>
      </c>
      <c r="AW383" s="14" t="s">
        <v>31</v>
      </c>
      <c r="AX383" s="14" t="s">
        <v>74</v>
      </c>
      <c r="AY383" s="252" t="s">
        <v>138</v>
      </c>
    </row>
    <row r="384" s="15" customFormat="1">
      <c r="A384" s="15"/>
      <c r="B384" s="267"/>
      <c r="C384" s="268"/>
      <c r="D384" s="233" t="s">
        <v>149</v>
      </c>
      <c r="E384" s="269" t="s">
        <v>1</v>
      </c>
      <c r="F384" s="270" t="s">
        <v>177</v>
      </c>
      <c r="G384" s="268"/>
      <c r="H384" s="271">
        <v>4.7519999999999998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7" t="s">
        <v>149</v>
      </c>
      <c r="AU384" s="277" t="s">
        <v>147</v>
      </c>
      <c r="AV384" s="15" t="s">
        <v>146</v>
      </c>
      <c r="AW384" s="15" t="s">
        <v>31</v>
      </c>
      <c r="AX384" s="15" t="s">
        <v>82</v>
      </c>
      <c r="AY384" s="277" t="s">
        <v>138</v>
      </c>
    </row>
    <row r="385" s="2" customFormat="1" ht="24.15" customHeight="1">
      <c r="A385" s="38"/>
      <c r="B385" s="39"/>
      <c r="C385" s="218" t="s">
        <v>704</v>
      </c>
      <c r="D385" s="218" t="s">
        <v>141</v>
      </c>
      <c r="E385" s="219" t="s">
        <v>705</v>
      </c>
      <c r="F385" s="220" t="s">
        <v>706</v>
      </c>
      <c r="G385" s="221" t="s">
        <v>160</v>
      </c>
      <c r="H385" s="222">
        <v>0.114</v>
      </c>
      <c r="I385" s="223"/>
      <c r="J385" s="224">
        <f>ROUND(I385*H385,2)</f>
        <v>0</v>
      </c>
      <c r="K385" s="220" t="s">
        <v>145</v>
      </c>
      <c r="L385" s="44"/>
      <c r="M385" s="225" t="s">
        <v>1</v>
      </c>
      <c r="N385" s="226" t="s">
        <v>40</v>
      </c>
      <c r="O385" s="9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233</v>
      </c>
      <c r="AT385" s="229" t="s">
        <v>141</v>
      </c>
      <c r="AU385" s="229" t="s">
        <v>147</v>
      </c>
      <c r="AY385" s="17" t="s">
        <v>138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147</v>
      </c>
      <c r="BK385" s="230">
        <f>ROUND(I385*H385,2)</f>
        <v>0</v>
      </c>
      <c r="BL385" s="17" t="s">
        <v>233</v>
      </c>
      <c r="BM385" s="229" t="s">
        <v>707</v>
      </c>
    </row>
    <row r="386" s="12" customFormat="1" ht="22.8" customHeight="1">
      <c r="A386" s="12"/>
      <c r="B386" s="202"/>
      <c r="C386" s="203"/>
      <c r="D386" s="204" t="s">
        <v>73</v>
      </c>
      <c r="E386" s="216" t="s">
        <v>708</v>
      </c>
      <c r="F386" s="216" t="s">
        <v>709</v>
      </c>
      <c r="G386" s="203"/>
      <c r="H386" s="203"/>
      <c r="I386" s="206"/>
      <c r="J386" s="217">
        <f>BK386</f>
        <v>0</v>
      </c>
      <c r="K386" s="203"/>
      <c r="L386" s="208"/>
      <c r="M386" s="209"/>
      <c r="N386" s="210"/>
      <c r="O386" s="210"/>
      <c r="P386" s="211">
        <f>SUM(P387:P400)</f>
        <v>0</v>
      </c>
      <c r="Q386" s="210"/>
      <c r="R386" s="211">
        <f>SUM(R387:R400)</f>
        <v>0.19646794000000001</v>
      </c>
      <c r="S386" s="210"/>
      <c r="T386" s="212">
        <f>SUM(T387:T400)</f>
        <v>0.11550000000000001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3" t="s">
        <v>147</v>
      </c>
      <c r="AT386" s="214" t="s">
        <v>73</v>
      </c>
      <c r="AU386" s="214" t="s">
        <v>82</v>
      </c>
      <c r="AY386" s="213" t="s">
        <v>138</v>
      </c>
      <c r="BK386" s="215">
        <f>SUM(BK387:BK400)</f>
        <v>0</v>
      </c>
    </row>
    <row r="387" s="2" customFormat="1" ht="16.5" customHeight="1">
      <c r="A387" s="38"/>
      <c r="B387" s="39"/>
      <c r="C387" s="218" t="s">
        <v>710</v>
      </c>
      <c r="D387" s="218" t="s">
        <v>141</v>
      </c>
      <c r="E387" s="219" t="s">
        <v>711</v>
      </c>
      <c r="F387" s="220" t="s">
        <v>712</v>
      </c>
      <c r="G387" s="221" t="s">
        <v>181</v>
      </c>
      <c r="H387" s="222">
        <v>24.579999999999998</v>
      </c>
      <c r="I387" s="223"/>
      <c r="J387" s="224">
        <f>ROUND(I387*H387,2)</f>
        <v>0</v>
      </c>
      <c r="K387" s="220" t="s">
        <v>145</v>
      </c>
      <c r="L387" s="44"/>
      <c r="M387" s="225" t="s">
        <v>1</v>
      </c>
      <c r="N387" s="226" t="s">
        <v>40</v>
      </c>
      <c r="O387" s="91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233</v>
      </c>
      <c r="AT387" s="229" t="s">
        <v>141</v>
      </c>
      <c r="AU387" s="229" t="s">
        <v>147</v>
      </c>
      <c r="AY387" s="17" t="s">
        <v>138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147</v>
      </c>
      <c r="BK387" s="230">
        <f>ROUND(I387*H387,2)</f>
        <v>0</v>
      </c>
      <c r="BL387" s="17" t="s">
        <v>233</v>
      </c>
      <c r="BM387" s="229" t="s">
        <v>713</v>
      </c>
    </row>
    <row r="388" s="14" customFormat="1">
      <c r="A388" s="14"/>
      <c r="B388" s="242"/>
      <c r="C388" s="243"/>
      <c r="D388" s="233" t="s">
        <v>149</v>
      </c>
      <c r="E388" s="244" t="s">
        <v>1</v>
      </c>
      <c r="F388" s="245" t="s">
        <v>714</v>
      </c>
      <c r="G388" s="243"/>
      <c r="H388" s="246">
        <v>24.579999999999998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2" t="s">
        <v>149</v>
      </c>
      <c r="AU388" s="252" t="s">
        <v>147</v>
      </c>
      <c r="AV388" s="14" t="s">
        <v>147</v>
      </c>
      <c r="AW388" s="14" t="s">
        <v>31</v>
      </c>
      <c r="AX388" s="14" t="s">
        <v>82</v>
      </c>
      <c r="AY388" s="252" t="s">
        <v>138</v>
      </c>
    </row>
    <row r="389" s="2" customFormat="1" ht="24.15" customHeight="1">
      <c r="A389" s="38"/>
      <c r="B389" s="39"/>
      <c r="C389" s="218" t="s">
        <v>715</v>
      </c>
      <c r="D389" s="218" t="s">
        <v>141</v>
      </c>
      <c r="E389" s="219" t="s">
        <v>716</v>
      </c>
      <c r="F389" s="220" t="s">
        <v>717</v>
      </c>
      <c r="G389" s="221" t="s">
        <v>181</v>
      </c>
      <c r="H389" s="222">
        <v>24.579999999999998</v>
      </c>
      <c r="I389" s="223"/>
      <c r="J389" s="224">
        <f>ROUND(I389*H389,2)</f>
        <v>0</v>
      </c>
      <c r="K389" s="220" t="s">
        <v>145</v>
      </c>
      <c r="L389" s="44"/>
      <c r="M389" s="225" t="s">
        <v>1</v>
      </c>
      <c r="N389" s="226" t="s">
        <v>40</v>
      </c>
      <c r="O389" s="91"/>
      <c r="P389" s="227">
        <f>O389*H389</f>
        <v>0</v>
      </c>
      <c r="Q389" s="227">
        <v>3.0000000000000001E-05</v>
      </c>
      <c r="R389" s="227">
        <f>Q389*H389</f>
        <v>0.00073739999999999993</v>
      </c>
      <c r="S389" s="227">
        <v>0</v>
      </c>
      <c r="T389" s="22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9" t="s">
        <v>233</v>
      </c>
      <c r="AT389" s="229" t="s">
        <v>141</v>
      </c>
      <c r="AU389" s="229" t="s">
        <v>147</v>
      </c>
      <c r="AY389" s="17" t="s">
        <v>138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7" t="s">
        <v>147</v>
      </c>
      <c r="BK389" s="230">
        <f>ROUND(I389*H389,2)</f>
        <v>0</v>
      </c>
      <c r="BL389" s="17" t="s">
        <v>233</v>
      </c>
      <c r="BM389" s="229" t="s">
        <v>718</v>
      </c>
    </row>
    <row r="390" s="2" customFormat="1" ht="33" customHeight="1">
      <c r="A390" s="38"/>
      <c r="B390" s="39"/>
      <c r="C390" s="218" t="s">
        <v>719</v>
      </c>
      <c r="D390" s="218" t="s">
        <v>141</v>
      </c>
      <c r="E390" s="219" t="s">
        <v>720</v>
      </c>
      <c r="F390" s="220" t="s">
        <v>721</v>
      </c>
      <c r="G390" s="221" t="s">
        <v>181</v>
      </c>
      <c r="H390" s="222">
        <v>24.579999999999998</v>
      </c>
      <c r="I390" s="223"/>
      <c r="J390" s="224">
        <f>ROUND(I390*H390,2)</f>
        <v>0</v>
      </c>
      <c r="K390" s="220" t="s">
        <v>145</v>
      </c>
      <c r="L390" s="44"/>
      <c r="M390" s="225" t="s">
        <v>1</v>
      </c>
      <c r="N390" s="226" t="s">
        <v>40</v>
      </c>
      <c r="O390" s="91"/>
      <c r="P390" s="227">
        <f>O390*H390</f>
        <v>0</v>
      </c>
      <c r="Q390" s="227">
        <v>0.0045500000000000002</v>
      </c>
      <c r="R390" s="227">
        <f>Q390*H390</f>
        <v>0.11183899999999999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233</v>
      </c>
      <c r="AT390" s="229" t="s">
        <v>141</v>
      </c>
      <c r="AU390" s="229" t="s">
        <v>147</v>
      </c>
      <c r="AY390" s="17" t="s">
        <v>138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147</v>
      </c>
      <c r="BK390" s="230">
        <f>ROUND(I390*H390,2)</f>
        <v>0</v>
      </c>
      <c r="BL390" s="17" t="s">
        <v>233</v>
      </c>
      <c r="BM390" s="229" t="s">
        <v>722</v>
      </c>
    </row>
    <row r="391" s="2" customFormat="1" ht="24.15" customHeight="1">
      <c r="A391" s="38"/>
      <c r="B391" s="39"/>
      <c r="C391" s="218" t="s">
        <v>723</v>
      </c>
      <c r="D391" s="218" t="s">
        <v>141</v>
      </c>
      <c r="E391" s="219" t="s">
        <v>724</v>
      </c>
      <c r="F391" s="220" t="s">
        <v>725</v>
      </c>
      <c r="G391" s="221" t="s">
        <v>181</v>
      </c>
      <c r="H391" s="222">
        <v>46.200000000000003</v>
      </c>
      <c r="I391" s="223"/>
      <c r="J391" s="224">
        <f>ROUND(I391*H391,2)</f>
        <v>0</v>
      </c>
      <c r="K391" s="220" t="s">
        <v>145</v>
      </c>
      <c r="L391" s="44"/>
      <c r="M391" s="225" t="s">
        <v>1</v>
      </c>
      <c r="N391" s="226" t="s">
        <v>40</v>
      </c>
      <c r="O391" s="91"/>
      <c r="P391" s="227">
        <f>O391*H391</f>
        <v>0</v>
      </c>
      <c r="Q391" s="227">
        <v>0</v>
      </c>
      <c r="R391" s="227">
        <f>Q391*H391</f>
        <v>0</v>
      </c>
      <c r="S391" s="227">
        <v>0.0025000000000000001</v>
      </c>
      <c r="T391" s="228">
        <f>S391*H391</f>
        <v>0.11550000000000001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233</v>
      </c>
      <c r="AT391" s="229" t="s">
        <v>141</v>
      </c>
      <c r="AU391" s="229" t="s">
        <v>147</v>
      </c>
      <c r="AY391" s="17" t="s">
        <v>138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147</v>
      </c>
      <c r="BK391" s="230">
        <f>ROUND(I391*H391,2)</f>
        <v>0</v>
      </c>
      <c r="BL391" s="17" t="s">
        <v>233</v>
      </c>
      <c r="BM391" s="229" t="s">
        <v>726</v>
      </c>
    </row>
    <row r="392" s="13" customFormat="1">
      <c r="A392" s="13"/>
      <c r="B392" s="231"/>
      <c r="C392" s="232"/>
      <c r="D392" s="233" t="s">
        <v>149</v>
      </c>
      <c r="E392" s="234" t="s">
        <v>1</v>
      </c>
      <c r="F392" s="235" t="s">
        <v>727</v>
      </c>
      <c r="G392" s="232"/>
      <c r="H392" s="234" t="s">
        <v>1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149</v>
      </c>
      <c r="AU392" s="241" t="s">
        <v>147</v>
      </c>
      <c r="AV392" s="13" t="s">
        <v>82</v>
      </c>
      <c r="AW392" s="13" t="s">
        <v>31</v>
      </c>
      <c r="AX392" s="13" t="s">
        <v>74</v>
      </c>
      <c r="AY392" s="241" t="s">
        <v>138</v>
      </c>
    </row>
    <row r="393" s="14" customFormat="1">
      <c r="A393" s="14"/>
      <c r="B393" s="242"/>
      <c r="C393" s="243"/>
      <c r="D393" s="233" t="s">
        <v>149</v>
      </c>
      <c r="E393" s="244" t="s">
        <v>1</v>
      </c>
      <c r="F393" s="245" t="s">
        <v>728</v>
      </c>
      <c r="G393" s="243"/>
      <c r="H393" s="246">
        <v>30.199999999999999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2" t="s">
        <v>149</v>
      </c>
      <c r="AU393" s="252" t="s">
        <v>147</v>
      </c>
      <c r="AV393" s="14" t="s">
        <v>147</v>
      </c>
      <c r="AW393" s="14" t="s">
        <v>31</v>
      </c>
      <c r="AX393" s="14" t="s">
        <v>74</v>
      </c>
      <c r="AY393" s="252" t="s">
        <v>138</v>
      </c>
    </row>
    <row r="394" s="13" customFormat="1">
      <c r="A394" s="13"/>
      <c r="B394" s="231"/>
      <c r="C394" s="232"/>
      <c r="D394" s="233" t="s">
        <v>149</v>
      </c>
      <c r="E394" s="234" t="s">
        <v>1</v>
      </c>
      <c r="F394" s="235" t="s">
        <v>729</v>
      </c>
      <c r="G394" s="232"/>
      <c r="H394" s="234" t="s">
        <v>1</v>
      </c>
      <c r="I394" s="236"/>
      <c r="J394" s="232"/>
      <c r="K394" s="232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149</v>
      </c>
      <c r="AU394" s="241" t="s">
        <v>147</v>
      </c>
      <c r="AV394" s="13" t="s">
        <v>82</v>
      </c>
      <c r="AW394" s="13" t="s">
        <v>31</v>
      </c>
      <c r="AX394" s="13" t="s">
        <v>74</v>
      </c>
      <c r="AY394" s="241" t="s">
        <v>138</v>
      </c>
    </row>
    <row r="395" s="14" customFormat="1">
      <c r="A395" s="14"/>
      <c r="B395" s="242"/>
      <c r="C395" s="243"/>
      <c r="D395" s="233" t="s">
        <v>149</v>
      </c>
      <c r="E395" s="244" t="s">
        <v>1</v>
      </c>
      <c r="F395" s="245" t="s">
        <v>233</v>
      </c>
      <c r="G395" s="243"/>
      <c r="H395" s="246">
        <v>16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2" t="s">
        <v>149</v>
      </c>
      <c r="AU395" s="252" t="s">
        <v>147</v>
      </c>
      <c r="AV395" s="14" t="s">
        <v>147</v>
      </c>
      <c r="AW395" s="14" t="s">
        <v>31</v>
      </c>
      <c r="AX395" s="14" t="s">
        <v>74</v>
      </c>
      <c r="AY395" s="252" t="s">
        <v>138</v>
      </c>
    </row>
    <row r="396" s="15" customFormat="1">
      <c r="A396" s="15"/>
      <c r="B396" s="267"/>
      <c r="C396" s="268"/>
      <c r="D396" s="233" t="s">
        <v>149</v>
      </c>
      <c r="E396" s="269" t="s">
        <v>1</v>
      </c>
      <c r="F396" s="270" t="s">
        <v>177</v>
      </c>
      <c r="G396" s="268"/>
      <c r="H396" s="271">
        <v>46.200000000000003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7" t="s">
        <v>149</v>
      </c>
      <c r="AU396" s="277" t="s">
        <v>147</v>
      </c>
      <c r="AV396" s="15" t="s">
        <v>146</v>
      </c>
      <c r="AW396" s="15" t="s">
        <v>31</v>
      </c>
      <c r="AX396" s="15" t="s">
        <v>82</v>
      </c>
      <c r="AY396" s="277" t="s">
        <v>138</v>
      </c>
    </row>
    <row r="397" s="2" customFormat="1" ht="16.5" customHeight="1">
      <c r="A397" s="38"/>
      <c r="B397" s="39"/>
      <c r="C397" s="218" t="s">
        <v>730</v>
      </c>
      <c r="D397" s="218" t="s">
        <v>141</v>
      </c>
      <c r="E397" s="219" t="s">
        <v>731</v>
      </c>
      <c r="F397" s="220" t="s">
        <v>732</v>
      </c>
      <c r="G397" s="221" t="s">
        <v>181</v>
      </c>
      <c r="H397" s="222">
        <v>24.579999999999998</v>
      </c>
      <c r="I397" s="223"/>
      <c r="J397" s="224">
        <f>ROUND(I397*H397,2)</f>
        <v>0</v>
      </c>
      <c r="K397" s="220" t="s">
        <v>1</v>
      </c>
      <c r="L397" s="44"/>
      <c r="M397" s="225" t="s">
        <v>1</v>
      </c>
      <c r="N397" s="226" t="s">
        <v>40</v>
      </c>
      <c r="O397" s="91"/>
      <c r="P397" s="227">
        <f>O397*H397</f>
        <v>0</v>
      </c>
      <c r="Q397" s="227">
        <v>0.00029999999999999997</v>
      </c>
      <c r="R397" s="227">
        <f>Q397*H397</f>
        <v>0.0073739999999999986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233</v>
      </c>
      <c r="AT397" s="229" t="s">
        <v>141</v>
      </c>
      <c r="AU397" s="229" t="s">
        <v>147</v>
      </c>
      <c r="AY397" s="17" t="s">
        <v>138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147</v>
      </c>
      <c r="BK397" s="230">
        <f>ROUND(I397*H397,2)</f>
        <v>0</v>
      </c>
      <c r="BL397" s="17" t="s">
        <v>233</v>
      </c>
      <c r="BM397" s="229" t="s">
        <v>733</v>
      </c>
    </row>
    <row r="398" s="2" customFormat="1" ht="16.5" customHeight="1">
      <c r="A398" s="38"/>
      <c r="B398" s="39"/>
      <c r="C398" s="253" t="s">
        <v>734</v>
      </c>
      <c r="D398" s="253" t="s">
        <v>163</v>
      </c>
      <c r="E398" s="254" t="s">
        <v>735</v>
      </c>
      <c r="F398" s="255" t="s">
        <v>736</v>
      </c>
      <c r="G398" s="256" t="s">
        <v>181</v>
      </c>
      <c r="H398" s="257">
        <v>27.038</v>
      </c>
      <c r="I398" s="258"/>
      <c r="J398" s="259">
        <f>ROUND(I398*H398,2)</f>
        <v>0</v>
      </c>
      <c r="K398" s="255" t="s">
        <v>1</v>
      </c>
      <c r="L398" s="260"/>
      <c r="M398" s="261" t="s">
        <v>1</v>
      </c>
      <c r="N398" s="262" t="s">
        <v>40</v>
      </c>
      <c r="O398" s="91"/>
      <c r="P398" s="227">
        <f>O398*H398</f>
        <v>0</v>
      </c>
      <c r="Q398" s="227">
        <v>0.0028300000000000001</v>
      </c>
      <c r="R398" s="227">
        <f>Q398*H398</f>
        <v>0.076517540000000009</v>
      </c>
      <c r="S398" s="227">
        <v>0</v>
      </c>
      <c r="T398" s="228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9" t="s">
        <v>373</v>
      </c>
      <c r="AT398" s="229" t="s">
        <v>163</v>
      </c>
      <c r="AU398" s="229" t="s">
        <v>147</v>
      </c>
      <c r="AY398" s="17" t="s">
        <v>138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7" t="s">
        <v>147</v>
      </c>
      <c r="BK398" s="230">
        <f>ROUND(I398*H398,2)</f>
        <v>0</v>
      </c>
      <c r="BL398" s="17" t="s">
        <v>233</v>
      </c>
      <c r="BM398" s="229" t="s">
        <v>737</v>
      </c>
    </row>
    <row r="399" s="14" customFormat="1">
      <c r="A399" s="14"/>
      <c r="B399" s="242"/>
      <c r="C399" s="243"/>
      <c r="D399" s="233" t="s">
        <v>149</v>
      </c>
      <c r="E399" s="243"/>
      <c r="F399" s="245" t="s">
        <v>738</v>
      </c>
      <c r="G399" s="243"/>
      <c r="H399" s="246">
        <v>27.038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2" t="s">
        <v>149</v>
      </c>
      <c r="AU399" s="252" t="s">
        <v>147</v>
      </c>
      <c r="AV399" s="14" t="s">
        <v>147</v>
      </c>
      <c r="AW399" s="14" t="s">
        <v>4</v>
      </c>
      <c r="AX399" s="14" t="s">
        <v>82</v>
      </c>
      <c r="AY399" s="252" t="s">
        <v>138</v>
      </c>
    </row>
    <row r="400" s="2" customFormat="1" ht="24.15" customHeight="1">
      <c r="A400" s="38"/>
      <c r="B400" s="39"/>
      <c r="C400" s="218" t="s">
        <v>739</v>
      </c>
      <c r="D400" s="218" t="s">
        <v>141</v>
      </c>
      <c r="E400" s="219" t="s">
        <v>740</v>
      </c>
      <c r="F400" s="220" t="s">
        <v>741</v>
      </c>
      <c r="G400" s="221" t="s">
        <v>160</v>
      </c>
      <c r="H400" s="222">
        <v>0.19600000000000001</v>
      </c>
      <c r="I400" s="223"/>
      <c r="J400" s="224">
        <f>ROUND(I400*H400,2)</f>
        <v>0</v>
      </c>
      <c r="K400" s="220" t="s">
        <v>1</v>
      </c>
      <c r="L400" s="44"/>
      <c r="M400" s="225" t="s">
        <v>1</v>
      </c>
      <c r="N400" s="226" t="s">
        <v>40</v>
      </c>
      <c r="O400" s="91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9" t="s">
        <v>233</v>
      </c>
      <c r="AT400" s="229" t="s">
        <v>141</v>
      </c>
      <c r="AU400" s="229" t="s">
        <v>147</v>
      </c>
      <c r="AY400" s="17" t="s">
        <v>138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7" t="s">
        <v>147</v>
      </c>
      <c r="BK400" s="230">
        <f>ROUND(I400*H400,2)</f>
        <v>0</v>
      </c>
      <c r="BL400" s="17" t="s">
        <v>233</v>
      </c>
      <c r="BM400" s="229" t="s">
        <v>742</v>
      </c>
    </row>
    <row r="401" s="12" customFormat="1" ht="22.8" customHeight="1">
      <c r="A401" s="12"/>
      <c r="B401" s="202"/>
      <c r="C401" s="203"/>
      <c r="D401" s="204" t="s">
        <v>73</v>
      </c>
      <c r="E401" s="216" t="s">
        <v>743</v>
      </c>
      <c r="F401" s="216" t="s">
        <v>744</v>
      </c>
      <c r="G401" s="203"/>
      <c r="H401" s="203"/>
      <c r="I401" s="206"/>
      <c r="J401" s="217">
        <f>BK401</f>
        <v>0</v>
      </c>
      <c r="K401" s="203"/>
      <c r="L401" s="208"/>
      <c r="M401" s="209"/>
      <c r="N401" s="210"/>
      <c r="O401" s="210"/>
      <c r="P401" s="211">
        <f>SUM(P402:P416)</f>
        <v>0</v>
      </c>
      <c r="Q401" s="210"/>
      <c r="R401" s="211">
        <f>SUM(R402:R416)</f>
        <v>0.31740599999999997</v>
      </c>
      <c r="S401" s="210"/>
      <c r="T401" s="212">
        <f>SUM(T402:T416)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3" t="s">
        <v>147</v>
      </c>
      <c r="AT401" s="214" t="s">
        <v>73</v>
      </c>
      <c r="AU401" s="214" t="s">
        <v>82</v>
      </c>
      <c r="AY401" s="213" t="s">
        <v>138</v>
      </c>
      <c r="BK401" s="215">
        <f>SUM(BK402:BK416)</f>
        <v>0</v>
      </c>
    </row>
    <row r="402" s="2" customFormat="1" ht="16.5" customHeight="1">
      <c r="A402" s="38"/>
      <c r="B402" s="39"/>
      <c r="C402" s="218" t="s">
        <v>745</v>
      </c>
      <c r="D402" s="218" t="s">
        <v>141</v>
      </c>
      <c r="E402" s="219" t="s">
        <v>746</v>
      </c>
      <c r="F402" s="220" t="s">
        <v>747</v>
      </c>
      <c r="G402" s="221" t="s">
        <v>181</v>
      </c>
      <c r="H402" s="222">
        <v>15.199999999999999</v>
      </c>
      <c r="I402" s="223"/>
      <c r="J402" s="224">
        <f>ROUND(I402*H402,2)</f>
        <v>0</v>
      </c>
      <c r="K402" s="220" t="s">
        <v>145</v>
      </c>
      <c r="L402" s="44"/>
      <c r="M402" s="225" t="s">
        <v>1</v>
      </c>
      <c r="N402" s="226" t="s">
        <v>40</v>
      </c>
      <c r="O402" s="91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233</v>
      </c>
      <c r="AT402" s="229" t="s">
        <v>141</v>
      </c>
      <c r="AU402" s="229" t="s">
        <v>147</v>
      </c>
      <c r="AY402" s="17" t="s">
        <v>138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147</v>
      </c>
      <c r="BK402" s="230">
        <f>ROUND(I402*H402,2)</f>
        <v>0</v>
      </c>
      <c r="BL402" s="17" t="s">
        <v>233</v>
      </c>
      <c r="BM402" s="229" t="s">
        <v>748</v>
      </c>
    </row>
    <row r="403" s="14" customFormat="1">
      <c r="A403" s="14"/>
      <c r="B403" s="242"/>
      <c r="C403" s="243"/>
      <c r="D403" s="233" t="s">
        <v>149</v>
      </c>
      <c r="E403" s="244" t="s">
        <v>1</v>
      </c>
      <c r="F403" s="245" t="s">
        <v>749</v>
      </c>
      <c r="G403" s="243"/>
      <c r="H403" s="246">
        <v>17.199999999999999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2" t="s">
        <v>149</v>
      </c>
      <c r="AU403" s="252" t="s">
        <v>147</v>
      </c>
      <c r="AV403" s="14" t="s">
        <v>147</v>
      </c>
      <c r="AW403" s="14" t="s">
        <v>31</v>
      </c>
      <c r="AX403" s="14" t="s">
        <v>74</v>
      </c>
      <c r="AY403" s="252" t="s">
        <v>138</v>
      </c>
    </row>
    <row r="404" s="14" customFormat="1">
      <c r="A404" s="14"/>
      <c r="B404" s="242"/>
      <c r="C404" s="243"/>
      <c r="D404" s="233" t="s">
        <v>149</v>
      </c>
      <c r="E404" s="244" t="s">
        <v>1</v>
      </c>
      <c r="F404" s="245" t="s">
        <v>750</v>
      </c>
      <c r="G404" s="243"/>
      <c r="H404" s="246">
        <v>-2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2" t="s">
        <v>149</v>
      </c>
      <c r="AU404" s="252" t="s">
        <v>147</v>
      </c>
      <c r="AV404" s="14" t="s">
        <v>147</v>
      </c>
      <c r="AW404" s="14" t="s">
        <v>31</v>
      </c>
      <c r="AX404" s="14" t="s">
        <v>74</v>
      </c>
      <c r="AY404" s="252" t="s">
        <v>138</v>
      </c>
    </row>
    <row r="405" s="15" customFormat="1">
      <c r="A405" s="15"/>
      <c r="B405" s="267"/>
      <c r="C405" s="268"/>
      <c r="D405" s="233" t="s">
        <v>149</v>
      </c>
      <c r="E405" s="269" t="s">
        <v>1</v>
      </c>
      <c r="F405" s="270" t="s">
        <v>177</v>
      </c>
      <c r="G405" s="268"/>
      <c r="H405" s="271">
        <v>15.199999999999999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7" t="s">
        <v>149</v>
      </c>
      <c r="AU405" s="277" t="s">
        <v>147</v>
      </c>
      <c r="AV405" s="15" t="s">
        <v>146</v>
      </c>
      <c r="AW405" s="15" t="s">
        <v>31</v>
      </c>
      <c r="AX405" s="15" t="s">
        <v>82</v>
      </c>
      <c r="AY405" s="277" t="s">
        <v>138</v>
      </c>
    </row>
    <row r="406" s="2" customFormat="1" ht="16.5" customHeight="1">
      <c r="A406" s="38"/>
      <c r="B406" s="39"/>
      <c r="C406" s="218" t="s">
        <v>751</v>
      </c>
      <c r="D406" s="218" t="s">
        <v>141</v>
      </c>
      <c r="E406" s="219" t="s">
        <v>752</v>
      </c>
      <c r="F406" s="220" t="s">
        <v>753</v>
      </c>
      <c r="G406" s="221" t="s">
        <v>181</v>
      </c>
      <c r="H406" s="222">
        <v>15.199999999999999</v>
      </c>
      <c r="I406" s="223"/>
      <c r="J406" s="224">
        <f>ROUND(I406*H406,2)</f>
        <v>0</v>
      </c>
      <c r="K406" s="220" t="s">
        <v>1</v>
      </c>
      <c r="L406" s="44"/>
      <c r="M406" s="225" t="s">
        <v>1</v>
      </c>
      <c r="N406" s="226" t="s">
        <v>40</v>
      </c>
      <c r="O406" s="91"/>
      <c r="P406" s="227">
        <f>O406*H406</f>
        <v>0</v>
      </c>
      <c r="Q406" s="227">
        <v>0.00029999999999999997</v>
      </c>
      <c r="R406" s="227">
        <f>Q406*H406</f>
        <v>0.0045599999999999998</v>
      </c>
      <c r="S406" s="227">
        <v>0</v>
      </c>
      <c r="T406" s="22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9" t="s">
        <v>233</v>
      </c>
      <c r="AT406" s="229" t="s">
        <v>141</v>
      </c>
      <c r="AU406" s="229" t="s">
        <v>147</v>
      </c>
      <c r="AY406" s="17" t="s">
        <v>138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7" t="s">
        <v>147</v>
      </c>
      <c r="BK406" s="230">
        <f>ROUND(I406*H406,2)</f>
        <v>0</v>
      </c>
      <c r="BL406" s="17" t="s">
        <v>233</v>
      </c>
      <c r="BM406" s="229" t="s">
        <v>754</v>
      </c>
    </row>
    <row r="407" s="2" customFormat="1" ht="24.15" customHeight="1">
      <c r="A407" s="38"/>
      <c r="B407" s="39"/>
      <c r="C407" s="218" t="s">
        <v>755</v>
      </c>
      <c r="D407" s="218" t="s">
        <v>141</v>
      </c>
      <c r="E407" s="219" t="s">
        <v>756</v>
      </c>
      <c r="F407" s="220" t="s">
        <v>757</v>
      </c>
      <c r="G407" s="221" t="s">
        <v>181</v>
      </c>
      <c r="H407" s="222">
        <v>15.199999999999999</v>
      </c>
      <c r="I407" s="223"/>
      <c r="J407" s="224">
        <f>ROUND(I407*H407,2)</f>
        <v>0</v>
      </c>
      <c r="K407" s="220" t="s">
        <v>145</v>
      </c>
      <c r="L407" s="44"/>
      <c r="M407" s="225" t="s">
        <v>1</v>
      </c>
      <c r="N407" s="226" t="s">
        <v>40</v>
      </c>
      <c r="O407" s="91"/>
      <c r="P407" s="227">
        <f>O407*H407</f>
        <v>0</v>
      </c>
      <c r="Q407" s="227">
        <v>0.0015</v>
      </c>
      <c r="R407" s="227">
        <f>Q407*H407</f>
        <v>0.022800000000000001</v>
      </c>
      <c r="S407" s="227">
        <v>0</v>
      </c>
      <c r="T407" s="22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233</v>
      </c>
      <c r="AT407" s="229" t="s">
        <v>141</v>
      </c>
      <c r="AU407" s="229" t="s">
        <v>147</v>
      </c>
      <c r="AY407" s="17" t="s">
        <v>138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147</v>
      </c>
      <c r="BK407" s="230">
        <f>ROUND(I407*H407,2)</f>
        <v>0</v>
      </c>
      <c r="BL407" s="17" t="s">
        <v>233</v>
      </c>
      <c r="BM407" s="229" t="s">
        <v>758</v>
      </c>
    </row>
    <row r="408" s="2" customFormat="1" ht="21.75" customHeight="1">
      <c r="A408" s="38"/>
      <c r="B408" s="39"/>
      <c r="C408" s="218" t="s">
        <v>759</v>
      </c>
      <c r="D408" s="218" t="s">
        <v>141</v>
      </c>
      <c r="E408" s="219" t="s">
        <v>760</v>
      </c>
      <c r="F408" s="220" t="s">
        <v>761</v>
      </c>
      <c r="G408" s="221" t="s">
        <v>173</v>
      </c>
      <c r="H408" s="222">
        <v>5</v>
      </c>
      <c r="I408" s="223"/>
      <c r="J408" s="224">
        <f>ROUND(I408*H408,2)</f>
        <v>0</v>
      </c>
      <c r="K408" s="220" t="s">
        <v>145</v>
      </c>
      <c r="L408" s="44"/>
      <c r="M408" s="225" t="s">
        <v>1</v>
      </c>
      <c r="N408" s="226" t="s">
        <v>40</v>
      </c>
      <c r="O408" s="91"/>
      <c r="P408" s="227">
        <f>O408*H408</f>
        <v>0</v>
      </c>
      <c r="Q408" s="227">
        <v>0.00020000000000000001</v>
      </c>
      <c r="R408" s="227">
        <f>Q408*H408</f>
        <v>0.001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233</v>
      </c>
      <c r="AT408" s="229" t="s">
        <v>141</v>
      </c>
      <c r="AU408" s="229" t="s">
        <v>147</v>
      </c>
      <c r="AY408" s="17" t="s">
        <v>138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147</v>
      </c>
      <c r="BK408" s="230">
        <f>ROUND(I408*H408,2)</f>
        <v>0</v>
      </c>
      <c r="BL408" s="17" t="s">
        <v>233</v>
      </c>
      <c r="BM408" s="229" t="s">
        <v>762</v>
      </c>
    </row>
    <row r="409" s="2" customFormat="1" ht="24.15" customHeight="1">
      <c r="A409" s="38"/>
      <c r="B409" s="39"/>
      <c r="C409" s="253" t="s">
        <v>763</v>
      </c>
      <c r="D409" s="253" t="s">
        <v>163</v>
      </c>
      <c r="E409" s="254" t="s">
        <v>764</v>
      </c>
      <c r="F409" s="255" t="s">
        <v>765</v>
      </c>
      <c r="G409" s="256" t="s">
        <v>173</v>
      </c>
      <c r="H409" s="257">
        <v>5.5</v>
      </c>
      <c r="I409" s="258"/>
      <c r="J409" s="259">
        <f>ROUND(I409*H409,2)</f>
        <v>0</v>
      </c>
      <c r="K409" s="255" t="s">
        <v>145</v>
      </c>
      <c r="L409" s="260"/>
      <c r="M409" s="261" t="s">
        <v>1</v>
      </c>
      <c r="N409" s="262" t="s">
        <v>40</v>
      </c>
      <c r="O409" s="91"/>
      <c r="P409" s="227">
        <f>O409*H409</f>
        <v>0</v>
      </c>
      <c r="Q409" s="227">
        <v>0.00010000000000000001</v>
      </c>
      <c r="R409" s="227">
        <f>Q409*H409</f>
        <v>0.00055000000000000003</v>
      </c>
      <c r="S409" s="227">
        <v>0</v>
      </c>
      <c r="T409" s="22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373</v>
      </c>
      <c r="AT409" s="229" t="s">
        <v>163</v>
      </c>
      <c r="AU409" s="229" t="s">
        <v>147</v>
      </c>
      <c r="AY409" s="17" t="s">
        <v>138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147</v>
      </c>
      <c r="BK409" s="230">
        <f>ROUND(I409*H409,2)</f>
        <v>0</v>
      </c>
      <c r="BL409" s="17" t="s">
        <v>233</v>
      </c>
      <c r="BM409" s="229" t="s">
        <v>766</v>
      </c>
    </row>
    <row r="410" s="14" customFormat="1">
      <c r="A410" s="14"/>
      <c r="B410" s="242"/>
      <c r="C410" s="243"/>
      <c r="D410" s="233" t="s">
        <v>149</v>
      </c>
      <c r="E410" s="243"/>
      <c r="F410" s="245" t="s">
        <v>767</v>
      </c>
      <c r="G410" s="243"/>
      <c r="H410" s="246">
        <v>5.5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2" t="s">
        <v>149</v>
      </c>
      <c r="AU410" s="252" t="s">
        <v>147</v>
      </c>
      <c r="AV410" s="14" t="s">
        <v>147</v>
      </c>
      <c r="AW410" s="14" t="s">
        <v>4</v>
      </c>
      <c r="AX410" s="14" t="s">
        <v>82</v>
      </c>
      <c r="AY410" s="252" t="s">
        <v>138</v>
      </c>
    </row>
    <row r="411" s="2" customFormat="1" ht="33" customHeight="1">
      <c r="A411" s="38"/>
      <c r="B411" s="39"/>
      <c r="C411" s="218" t="s">
        <v>768</v>
      </c>
      <c r="D411" s="218" t="s">
        <v>141</v>
      </c>
      <c r="E411" s="219" t="s">
        <v>769</v>
      </c>
      <c r="F411" s="220" t="s">
        <v>770</v>
      </c>
      <c r="G411" s="221" t="s">
        <v>181</v>
      </c>
      <c r="H411" s="222">
        <v>15.199999999999999</v>
      </c>
      <c r="I411" s="223"/>
      <c r="J411" s="224">
        <f>ROUND(I411*H411,2)</f>
        <v>0</v>
      </c>
      <c r="K411" s="220" t="s">
        <v>1</v>
      </c>
      <c r="L411" s="44"/>
      <c r="M411" s="225" t="s">
        <v>1</v>
      </c>
      <c r="N411" s="226" t="s">
        <v>40</v>
      </c>
      <c r="O411" s="91"/>
      <c r="P411" s="227">
        <f>O411*H411</f>
        <v>0</v>
      </c>
      <c r="Q411" s="227">
        <v>0.0060000000000000001</v>
      </c>
      <c r="R411" s="227">
        <f>Q411*H411</f>
        <v>0.091200000000000003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233</v>
      </c>
      <c r="AT411" s="229" t="s">
        <v>141</v>
      </c>
      <c r="AU411" s="229" t="s">
        <v>147</v>
      </c>
      <c r="AY411" s="17" t="s">
        <v>138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147</v>
      </c>
      <c r="BK411" s="230">
        <f>ROUND(I411*H411,2)</f>
        <v>0</v>
      </c>
      <c r="BL411" s="17" t="s">
        <v>233</v>
      </c>
      <c r="BM411" s="229" t="s">
        <v>771</v>
      </c>
    </row>
    <row r="412" s="2" customFormat="1" ht="16.5" customHeight="1">
      <c r="A412" s="38"/>
      <c r="B412" s="39"/>
      <c r="C412" s="253" t="s">
        <v>772</v>
      </c>
      <c r="D412" s="253" t="s">
        <v>163</v>
      </c>
      <c r="E412" s="254" t="s">
        <v>773</v>
      </c>
      <c r="F412" s="255" t="s">
        <v>774</v>
      </c>
      <c r="G412" s="256" t="s">
        <v>181</v>
      </c>
      <c r="H412" s="257">
        <v>16.719999999999999</v>
      </c>
      <c r="I412" s="258"/>
      <c r="J412" s="259">
        <f>ROUND(I412*H412,2)</f>
        <v>0</v>
      </c>
      <c r="K412" s="255" t="s">
        <v>1</v>
      </c>
      <c r="L412" s="260"/>
      <c r="M412" s="261" t="s">
        <v>1</v>
      </c>
      <c r="N412" s="262" t="s">
        <v>40</v>
      </c>
      <c r="O412" s="91"/>
      <c r="P412" s="227">
        <f>O412*H412</f>
        <v>0</v>
      </c>
      <c r="Q412" s="227">
        <v>0.0118</v>
      </c>
      <c r="R412" s="227">
        <f>Q412*H412</f>
        <v>0.19729599999999997</v>
      </c>
      <c r="S412" s="227">
        <v>0</v>
      </c>
      <c r="T412" s="22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9" t="s">
        <v>373</v>
      </c>
      <c r="AT412" s="229" t="s">
        <v>163</v>
      </c>
      <c r="AU412" s="229" t="s">
        <v>147</v>
      </c>
      <c r="AY412" s="17" t="s">
        <v>138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7" t="s">
        <v>147</v>
      </c>
      <c r="BK412" s="230">
        <f>ROUND(I412*H412,2)</f>
        <v>0</v>
      </c>
      <c r="BL412" s="17" t="s">
        <v>233</v>
      </c>
      <c r="BM412" s="229" t="s">
        <v>775</v>
      </c>
    </row>
    <row r="413" s="14" customFormat="1">
      <c r="A413" s="14"/>
      <c r="B413" s="242"/>
      <c r="C413" s="243"/>
      <c r="D413" s="233" t="s">
        <v>149</v>
      </c>
      <c r="E413" s="244" t="s">
        <v>1</v>
      </c>
      <c r="F413" s="245" t="s">
        <v>776</v>
      </c>
      <c r="G413" s="243"/>
      <c r="H413" s="246">
        <v>16.719999999999999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2" t="s">
        <v>149</v>
      </c>
      <c r="AU413" s="252" t="s">
        <v>147</v>
      </c>
      <c r="AV413" s="14" t="s">
        <v>147</v>
      </c>
      <c r="AW413" s="14" t="s">
        <v>31</v>
      </c>
      <c r="AX413" s="14" t="s">
        <v>74</v>
      </c>
      <c r="AY413" s="252" t="s">
        <v>138</v>
      </c>
    </row>
    <row r="414" s="15" customFormat="1">
      <c r="A414" s="15"/>
      <c r="B414" s="267"/>
      <c r="C414" s="268"/>
      <c r="D414" s="233" t="s">
        <v>149</v>
      </c>
      <c r="E414" s="269" t="s">
        <v>1</v>
      </c>
      <c r="F414" s="270" t="s">
        <v>177</v>
      </c>
      <c r="G414" s="268"/>
      <c r="H414" s="271">
        <v>16.719999999999999</v>
      </c>
      <c r="I414" s="272"/>
      <c r="J414" s="268"/>
      <c r="K414" s="268"/>
      <c r="L414" s="273"/>
      <c r="M414" s="274"/>
      <c r="N414" s="275"/>
      <c r="O414" s="275"/>
      <c r="P414" s="275"/>
      <c r="Q414" s="275"/>
      <c r="R414" s="275"/>
      <c r="S414" s="275"/>
      <c r="T414" s="27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7" t="s">
        <v>149</v>
      </c>
      <c r="AU414" s="277" t="s">
        <v>147</v>
      </c>
      <c r="AV414" s="15" t="s">
        <v>146</v>
      </c>
      <c r="AW414" s="15" t="s">
        <v>31</v>
      </c>
      <c r="AX414" s="15" t="s">
        <v>82</v>
      </c>
      <c r="AY414" s="277" t="s">
        <v>138</v>
      </c>
    </row>
    <row r="415" s="2" customFormat="1" ht="24.15" customHeight="1">
      <c r="A415" s="38"/>
      <c r="B415" s="39"/>
      <c r="C415" s="218" t="s">
        <v>777</v>
      </c>
      <c r="D415" s="218" t="s">
        <v>141</v>
      </c>
      <c r="E415" s="219" t="s">
        <v>778</v>
      </c>
      <c r="F415" s="220" t="s">
        <v>779</v>
      </c>
      <c r="G415" s="221" t="s">
        <v>160</v>
      </c>
      <c r="H415" s="222">
        <v>0.317</v>
      </c>
      <c r="I415" s="223"/>
      <c r="J415" s="224">
        <f>ROUND(I415*H415,2)</f>
        <v>0</v>
      </c>
      <c r="K415" s="220" t="s">
        <v>1</v>
      </c>
      <c r="L415" s="44"/>
      <c r="M415" s="225" t="s">
        <v>1</v>
      </c>
      <c r="N415" s="226" t="s">
        <v>40</v>
      </c>
      <c r="O415" s="91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233</v>
      </c>
      <c r="AT415" s="229" t="s">
        <v>141</v>
      </c>
      <c r="AU415" s="229" t="s">
        <v>147</v>
      </c>
      <c r="AY415" s="17" t="s">
        <v>138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147</v>
      </c>
      <c r="BK415" s="230">
        <f>ROUND(I415*H415,2)</f>
        <v>0</v>
      </c>
      <c r="BL415" s="17" t="s">
        <v>233</v>
      </c>
      <c r="BM415" s="229" t="s">
        <v>780</v>
      </c>
    </row>
    <row r="416" s="2" customFormat="1" ht="24.15" customHeight="1">
      <c r="A416" s="38"/>
      <c r="B416" s="39"/>
      <c r="C416" s="218" t="s">
        <v>781</v>
      </c>
      <c r="D416" s="218" t="s">
        <v>141</v>
      </c>
      <c r="E416" s="219" t="s">
        <v>782</v>
      </c>
      <c r="F416" s="220" t="s">
        <v>783</v>
      </c>
      <c r="G416" s="221" t="s">
        <v>160</v>
      </c>
      <c r="H416" s="222">
        <v>0.317</v>
      </c>
      <c r="I416" s="223"/>
      <c r="J416" s="224">
        <f>ROUND(I416*H416,2)</f>
        <v>0</v>
      </c>
      <c r="K416" s="220" t="s">
        <v>145</v>
      </c>
      <c r="L416" s="44"/>
      <c r="M416" s="225" t="s">
        <v>1</v>
      </c>
      <c r="N416" s="226" t="s">
        <v>40</v>
      </c>
      <c r="O416" s="91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9" t="s">
        <v>233</v>
      </c>
      <c r="AT416" s="229" t="s">
        <v>141</v>
      </c>
      <c r="AU416" s="229" t="s">
        <v>147</v>
      </c>
      <c r="AY416" s="17" t="s">
        <v>138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7" t="s">
        <v>147</v>
      </c>
      <c r="BK416" s="230">
        <f>ROUND(I416*H416,2)</f>
        <v>0</v>
      </c>
      <c r="BL416" s="17" t="s">
        <v>233</v>
      </c>
      <c r="BM416" s="229" t="s">
        <v>784</v>
      </c>
    </row>
    <row r="417" s="12" customFormat="1" ht="22.8" customHeight="1">
      <c r="A417" s="12"/>
      <c r="B417" s="202"/>
      <c r="C417" s="203"/>
      <c r="D417" s="204" t="s">
        <v>73</v>
      </c>
      <c r="E417" s="216" t="s">
        <v>785</v>
      </c>
      <c r="F417" s="216" t="s">
        <v>786</v>
      </c>
      <c r="G417" s="203"/>
      <c r="H417" s="203"/>
      <c r="I417" s="206"/>
      <c r="J417" s="217">
        <f>BK417</f>
        <v>0</v>
      </c>
      <c r="K417" s="203"/>
      <c r="L417" s="208"/>
      <c r="M417" s="209"/>
      <c r="N417" s="210"/>
      <c r="O417" s="210"/>
      <c r="P417" s="211">
        <f>SUM(P418:P426)</f>
        <v>0</v>
      </c>
      <c r="Q417" s="210"/>
      <c r="R417" s="211">
        <f>SUM(R418:R426)</f>
        <v>0.034406399999999997</v>
      </c>
      <c r="S417" s="210"/>
      <c r="T417" s="212">
        <f>SUM(T418:T426)</f>
        <v>0.0088619999999999984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3" t="s">
        <v>147</v>
      </c>
      <c r="AT417" s="214" t="s">
        <v>73</v>
      </c>
      <c r="AU417" s="214" t="s">
        <v>82</v>
      </c>
      <c r="AY417" s="213" t="s">
        <v>138</v>
      </c>
      <c r="BK417" s="215">
        <f>SUM(BK418:BK426)</f>
        <v>0</v>
      </c>
    </row>
    <row r="418" s="2" customFormat="1" ht="33" customHeight="1">
      <c r="A418" s="38"/>
      <c r="B418" s="39"/>
      <c r="C418" s="218" t="s">
        <v>787</v>
      </c>
      <c r="D418" s="218" t="s">
        <v>141</v>
      </c>
      <c r="E418" s="219" t="s">
        <v>788</v>
      </c>
      <c r="F418" s="220" t="s">
        <v>789</v>
      </c>
      <c r="G418" s="221" t="s">
        <v>181</v>
      </c>
      <c r="H418" s="222">
        <v>43.200000000000003</v>
      </c>
      <c r="I418" s="223"/>
      <c r="J418" s="224">
        <f>ROUND(I418*H418,2)</f>
        <v>0</v>
      </c>
      <c r="K418" s="220" t="s">
        <v>145</v>
      </c>
      <c r="L418" s="44"/>
      <c r="M418" s="225" t="s">
        <v>1</v>
      </c>
      <c r="N418" s="226" t="s">
        <v>40</v>
      </c>
      <c r="O418" s="91"/>
      <c r="P418" s="227">
        <f>O418*H418</f>
        <v>0</v>
      </c>
      <c r="Q418" s="227">
        <v>0.00013999999999999999</v>
      </c>
      <c r="R418" s="227">
        <f>Q418*H418</f>
        <v>0.0060479999999999996</v>
      </c>
      <c r="S418" s="227">
        <v>0</v>
      </c>
      <c r="T418" s="22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233</v>
      </c>
      <c r="AT418" s="229" t="s">
        <v>141</v>
      </c>
      <c r="AU418" s="229" t="s">
        <v>147</v>
      </c>
      <c r="AY418" s="17" t="s">
        <v>138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147</v>
      </c>
      <c r="BK418" s="230">
        <f>ROUND(I418*H418,2)</f>
        <v>0</v>
      </c>
      <c r="BL418" s="17" t="s">
        <v>233</v>
      </c>
      <c r="BM418" s="229" t="s">
        <v>790</v>
      </c>
    </row>
    <row r="419" s="14" customFormat="1">
      <c r="A419" s="14"/>
      <c r="B419" s="242"/>
      <c r="C419" s="243"/>
      <c r="D419" s="233" t="s">
        <v>149</v>
      </c>
      <c r="E419" s="244" t="s">
        <v>1</v>
      </c>
      <c r="F419" s="245" t="s">
        <v>791</v>
      </c>
      <c r="G419" s="243"/>
      <c r="H419" s="246">
        <v>43.200000000000003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2" t="s">
        <v>149</v>
      </c>
      <c r="AU419" s="252" t="s">
        <v>147</v>
      </c>
      <c r="AV419" s="14" t="s">
        <v>147</v>
      </c>
      <c r="AW419" s="14" t="s">
        <v>31</v>
      </c>
      <c r="AX419" s="14" t="s">
        <v>82</v>
      </c>
      <c r="AY419" s="252" t="s">
        <v>138</v>
      </c>
    </row>
    <row r="420" s="2" customFormat="1" ht="16.5" customHeight="1">
      <c r="A420" s="38"/>
      <c r="B420" s="39"/>
      <c r="C420" s="218" t="s">
        <v>792</v>
      </c>
      <c r="D420" s="218" t="s">
        <v>141</v>
      </c>
      <c r="E420" s="219" t="s">
        <v>793</v>
      </c>
      <c r="F420" s="220" t="s">
        <v>794</v>
      </c>
      <c r="G420" s="221" t="s">
        <v>144</v>
      </c>
      <c r="H420" s="222">
        <v>1</v>
      </c>
      <c r="I420" s="223"/>
      <c r="J420" s="224">
        <f>ROUND(I420*H420,2)</f>
        <v>0</v>
      </c>
      <c r="K420" s="220" t="s">
        <v>1</v>
      </c>
      <c r="L420" s="44"/>
      <c r="M420" s="225" t="s">
        <v>1</v>
      </c>
      <c r="N420" s="226" t="s">
        <v>40</v>
      </c>
      <c r="O420" s="91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9" t="s">
        <v>233</v>
      </c>
      <c r="AT420" s="229" t="s">
        <v>141</v>
      </c>
      <c r="AU420" s="229" t="s">
        <v>147</v>
      </c>
      <c r="AY420" s="17" t="s">
        <v>138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7" t="s">
        <v>147</v>
      </c>
      <c r="BK420" s="230">
        <f>ROUND(I420*H420,2)</f>
        <v>0</v>
      </c>
      <c r="BL420" s="17" t="s">
        <v>233</v>
      </c>
      <c r="BM420" s="229" t="s">
        <v>795</v>
      </c>
    </row>
    <row r="421" s="2" customFormat="1" ht="24.15" customHeight="1">
      <c r="A421" s="38"/>
      <c r="B421" s="39"/>
      <c r="C421" s="218" t="s">
        <v>796</v>
      </c>
      <c r="D421" s="218" t="s">
        <v>141</v>
      </c>
      <c r="E421" s="219" t="s">
        <v>797</v>
      </c>
      <c r="F421" s="220" t="s">
        <v>798</v>
      </c>
      <c r="G421" s="221" t="s">
        <v>181</v>
      </c>
      <c r="H421" s="222">
        <v>59.079999999999998</v>
      </c>
      <c r="I421" s="223"/>
      <c r="J421" s="224">
        <f>ROUND(I421*H421,2)</f>
        <v>0</v>
      </c>
      <c r="K421" s="220" t="s">
        <v>145</v>
      </c>
      <c r="L421" s="44"/>
      <c r="M421" s="225" t="s">
        <v>1</v>
      </c>
      <c r="N421" s="226" t="s">
        <v>40</v>
      </c>
      <c r="O421" s="91"/>
      <c r="P421" s="227">
        <f>O421*H421</f>
        <v>0</v>
      </c>
      <c r="Q421" s="227">
        <v>0</v>
      </c>
      <c r="R421" s="227">
        <f>Q421*H421</f>
        <v>0</v>
      </c>
      <c r="S421" s="227">
        <v>0.00014999999999999999</v>
      </c>
      <c r="T421" s="228">
        <f>S421*H421</f>
        <v>0.0088619999999999984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233</v>
      </c>
      <c r="AT421" s="229" t="s">
        <v>141</v>
      </c>
      <c r="AU421" s="229" t="s">
        <v>147</v>
      </c>
      <c r="AY421" s="17" t="s">
        <v>138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147</v>
      </c>
      <c r="BK421" s="230">
        <f>ROUND(I421*H421,2)</f>
        <v>0</v>
      </c>
      <c r="BL421" s="17" t="s">
        <v>233</v>
      </c>
      <c r="BM421" s="229" t="s">
        <v>799</v>
      </c>
    </row>
    <row r="422" s="14" customFormat="1">
      <c r="A422" s="14"/>
      <c r="B422" s="242"/>
      <c r="C422" s="243"/>
      <c r="D422" s="233" t="s">
        <v>149</v>
      </c>
      <c r="E422" s="244" t="s">
        <v>1</v>
      </c>
      <c r="F422" s="245" t="s">
        <v>800</v>
      </c>
      <c r="G422" s="243"/>
      <c r="H422" s="246">
        <v>59.079999999999998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2" t="s">
        <v>149</v>
      </c>
      <c r="AU422" s="252" t="s">
        <v>147</v>
      </c>
      <c r="AV422" s="14" t="s">
        <v>147</v>
      </c>
      <c r="AW422" s="14" t="s">
        <v>31</v>
      </c>
      <c r="AX422" s="14" t="s">
        <v>82</v>
      </c>
      <c r="AY422" s="252" t="s">
        <v>138</v>
      </c>
    </row>
    <row r="423" s="2" customFormat="1" ht="24.15" customHeight="1">
      <c r="A423" s="38"/>
      <c r="B423" s="39"/>
      <c r="C423" s="218" t="s">
        <v>801</v>
      </c>
      <c r="D423" s="218" t="s">
        <v>141</v>
      </c>
      <c r="E423" s="219" t="s">
        <v>802</v>
      </c>
      <c r="F423" s="220" t="s">
        <v>803</v>
      </c>
      <c r="G423" s="221" t="s">
        <v>181</v>
      </c>
      <c r="H423" s="222">
        <v>59.079999999999998</v>
      </c>
      <c r="I423" s="223"/>
      <c r="J423" s="224">
        <f>ROUND(I423*H423,2)</f>
        <v>0</v>
      </c>
      <c r="K423" s="220" t="s">
        <v>1</v>
      </c>
      <c r="L423" s="44"/>
      <c r="M423" s="225" t="s">
        <v>1</v>
      </c>
      <c r="N423" s="226" t="s">
        <v>40</v>
      </c>
      <c r="O423" s="91"/>
      <c r="P423" s="227">
        <f>O423*H423</f>
        <v>0</v>
      </c>
      <c r="Q423" s="227">
        <v>0.00020000000000000001</v>
      </c>
      <c r="R423" s="227">
        <f>Q423*H423</f>
        <v>0.011816</v>
      </c>
      <c r="S423" s="227">
        <v>0</v>
      </c>
      <c r="T423" s="22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9" t="s">
        <v>233</v>
      </c>
      <c r="AT423" s="229" t="s">
        <v>141</v>
      </c>
      <c r="AU423" s="229" t="s">
        <v>147</v>
      </c>
      <c r="AY423" s="17" t="s">
        <v>138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7" t="s">
        <v>147</v>
      </c>
      <c r="BK423" s="230">
        <f>ROUND(I423*H423,2)</f>
        <v>0</v>
      </c>
      <c r="BL423" s="17" t="s">
        <v>233</v>
      </c>
      <c r="BM423" s="229" t="s">
        <v>804</v>
      </c>
    </row>
    <row r="424" s="14" customFormat="1">
      <c r="A424" s="14"/>
      <c r="B424" s="242"/>
      <c r="C424" s="243"/>
      <c r="D424" s="233" t="s">
        <v>149</v>
      </c>
      <c r="E424" s="244" t="s">
        <v>1</v>
      </c>
      <c r="F424" s="245" t="s">
        <v>800</v>
      </c>
      <c r="G424" s="243"/>
      <c r="H424" s="246">
        <v>59.079999999999998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2" t="s">
        <v>149</v>
      </c>
      <c r="AU424" s="252" t="s">
        <v>147</v>
      </c>
      <c r="AV424" s="14" t="s">
        <v>147</v>
      </c>
      <c r="AW424" s="14" t="s">
        <v>31</v>
      </c>
      <c r="AX424" s="14" t="s">
        <v>82</v>
      </c>
      <c r="AY424" s="252" t="s">
        <v>138</v>
      </c>
    </row>
    <row r="425" s="2" customFormat="1" ht="33" customHeight="1">
      <c r="A425" s="38"/>
      <c r="B425" s="39"/>
      <c r="C425" s="218" t="s">
        <v>805</v>
      </c>
      <c r="D425" s="218" t="s">
        <v>141</v>
      </c>
      <c r="E425" s="219" t="s">
        <v>806</v>
      </c>
      <c r="F425" s="220" t="s">
        <v>807</v>
      </c>
      <c r="G425" s="221" t="s">
        <v>181</v>
      </c>
      <c r="H425" s="222">
        <v>59.079999999999998</v>
      </c>
      <c r="I425" s="223"/>
      <c r="J425" s="224">
        <f>ROUND(I425*H425,2)</f>
        <v>0</v>
      </c>
      <c r="K425" s="220" t="s">
        <v>1</v>
      </c>
      <c r="L425" s="44"/>
      <c r="M425" s="225" t="s">
        <v>1</v>
      </c>
      <c r="N425" s="226" t="s">
        <v>40</v>
      </c>
      <c r="O425" s="91"/>
      <c r="P425" s="227">
        <f>O425*H425</f>
        <v>0</v>
      </c>
      <c r="Q425" s="227">
        <v>0.00027999999999999998</v>
      </c>
      <c r="R425" s="227">
        <f>Q425*H425</f>
        <v>0.016542399999999999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233</v>
      </c>
      <c r="AT425" s="229" t="s">
        <v>141</v>
      </c>
      <c r="AU425" s="229" t="s">
        <v>147</v>
      </c>
      <c r="AY425" s="17" t="s">
        <v>138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147</v>
      </c>
      <c r="BK425" s="230">
        <f>ROUND(I425*H425,2)</f>
        <v>0</v>
      </c>
      <c r="BL425" s="17" t="s">
        <v>233</v>
      </c>
      <c r="BM425" s="229" t="s">
        <v>808</v>
      </c>
    </row>
    <row r="426" s="14" customFormat="1">
      <c r="A426" s="14"/>
      <c r="B426" s="242"/>
      <c r="C426" s="243"/>
      <c r="D426" s="233" t="s">
        <v>149</v>
      </c>
      <c r="E426" s="244" t="s">
        <v>1</v>
      </c>
      <c r="F426" s="245" t="s">
        <v>800</v>
      </c>
      <c r="G426" s="243"/>
      <c r="H426" s="246">
        <v>59.079999999999998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2" t="s">
        <v>149</v>
      </c>
      <c r="AU426" s="252" t="s">
        <v>147</v>
      </c>
      <c r="AV426" s="14" t="s">
        <v>147</v>
      </c>
      <c r="AW426" s="14" t="s">
        <v>31</v>
      </c>
      <c r="AX426" s="14" t="s">
        <v>82</v>
      </c>
      <c r="AY426" s="252" t="s">
        <v>138</v>
      </c>
    </row>
    <row r="427" s="12" customFormat="1" ht="25.92" customHeight="1">
      <c r="A427" s="12"/>
      <c r="B427" s="202"/>
      <c r="C427" s="203"/>
      <c r="D427" s="204" t="s">
        <v>73</v>
      </c>
      <c r="E427" s="205" t="s">
        <v>163</v>
      </c>
      <c r="F427" s="205" t="s">
        <v>809</v>
      </c>
      <c r="G427" s="203"/>
      <c r="H427" s="203"/>
      <c r="I427" s="206"/>
      <c r="J427" s="207">
        <f>BK427</f>
        <v>0</v>
      </c>
      <c r="K427" s="203"/>
      <c r="L427" s="208"/>
      <c r="M427" s="209"/>
      <c r="N427" s="210"/>
      <c r="O427" s="210"/>
      <c r="P427" s="211">
        <f>P428</f>
        <v>0</v>
      </c>
      <c r="Q427" s="210"/>
      <c r="R427" s="211">
        <f>R428</f>
        <v>0.00020000000000000001</v>
      </c>
      <c r="S427" s="210"/>
      <c r="T427" s="212">
        <f>T428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3" t="s">
        <v>139</v>
      </c>
      <c r="AT427" s="214" t="s">
        <v>73</v>
      </c>
      <c r="AU427" s="214" t="s">
        <v>74</v>
      </c>
      <c r="AY427" s="213" t="s">
        <v>138</v>
      </c>
      <c r="BK427" s="215">
        <f>BK428</f>
        <v>0</v>
      </c>
    </row>
    <row r="428" s="12" customFormat="1" ht="22.8" customHeight="1">
      <c r="A428" s="12"/>
      <c r="B428" s="202"/>
      <c r="C428" s="203"/>
      <c r="D428" s="204" t="s">
        <v>73</v>
      </c>
      <c r="E428" s="216" t="s">
        <v>810</v>
      </c>
      <c r="F428" s="216" t="s">
        <v>811</v>
      </c>
      <c r="G428" s="203"/>
      <c r="H428" s="203"/>
      <c r="I428" s="206"/>
      <c r="J428" s="217">
        <f>BK428</f>
        <v>0</v>
      </c>
      <c r="K428" s="203"/>
      <c r="L428" s="208"/>
      <c r="M428" s="209"/>
      <c r="N428" s="210"/>
      <c r="O428" s="210"/>
      <c r="P428" s="211">
        <f>SUM(P429:P430)</f>
        <v>0</v>
      </c>
      <c r="Q428" s="210"/>
      <c r="R428" s="211">
        <f>SUM(R429:R430)</f>
        <v>0.00020000000000000001</v>
      </c>
      <c r="S428" s="210"/>
      <c r="T428" s="212">
        <f>SUM(T429:T430)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3" t="s">
        <v>139</v>
      </c>
      <c r="AT428" s="214" t="s">
        <v>73</v>
      </c>
      <c r="AU428" s="214" t="s">
        <v>82</v>
      </c>
      <c r="AY428" s="213" t="s">
        <v>138</v>
      </c>
      <c r="BK428" s="215">
        <f>SUM(BK429:BK430)</f>
        <v>0</v>
      </c>
    </row>
    <row r="429" s="2" customFormat="1" ht="24.15" customHeight="1">
      <c r="A429" s="38"/>
      <c r="B429" s="39"/>
      <c r="C429" s="218" t="s">
        <v>812</v>
      </c>
      <c r="D429" s="218" t="s">
        <v>141</v>
      </c>
      <c r="E429" s="219" t="s">
        <v>813</v>
      </c>
      <c r="F429" s="220" t="s">
        <v>814</v>
      </c>
      <c r="G429" s="221" t="s">
        <v>144</v>
      </c>
      <c r="H429" s="222">
        <v>1</v>
      </c>
      <c r="I429" s="223"/>
      <c r="J429" s="224">
        <f>ROUND(I429*H429,2)</f>
        <v>0</v>
      </c>
      <c r="K429" s="220" t="s">
        <v>145</v>
      </c>
      <c r="L429" s="44"/>
      <c r="M429" s="225" t="s">
        <v>1</v>
      </c>
      <c r="N429" s="226" t="s">
        <v>40</v>
      </c>
      <c r="O429" s="91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9" t="s">
        <v>768</v>
      </c>
      <c r="AT429" s="229" t="s">
        <v>141</v>
      </c>
      <c r="AU429" s="229" t="s">
        <v>147</v>
      </c>
      <c r="AY429" s="17" t="s">
        <v>138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7" t="s">
        <v>147</v>
      </c>
      <c r="BK429" s="230">
        <f>ROUND(I429*H429,2)</f>
        <v>0</v>
      </c>
      <c r="BL429" s="17" t="s">
        <v>768</v>
      </c>
      <c r="BM429" s="229" t="s">
        <v>815</v>
      </c>
    </row>
    <row r="430" s="2" customFormat="1" ht="16.5" customHeight="1">
      <c r="A430" s="38"/>
      <c r="B430" s="39"/>
      <c r="C430" s="253" t="s">
        <v>816</v>
      </c>
      <c r="D430" s="253" t="s">
        <v>163</v>
      </c>
      <c r="E430" s="254" t="s">
        <v>817</v>
      </c>
      <c r="F430" s="255" t="s">
        <v>818</v>
      </c>
      <c r="G430" s="256" t="s">
        <v>144</v>
      </c>
      <c r="H430" s="257">
        <v>1</v>
      </c>
      <c r="I430" s="258"/>
      <c r="J430" s="259">
        <f>ROUND(I430*H430,2)</f>
        <v>0</v>
      </c>
      <c r="K430" s="255" t="s">
        <v>145</v>
      </c>
      <c r="L430" s="260"/>
      <c r="M430" s="261" t="s">
        <v>1</v>
      </c>
      <c r="N430" s="262" t="s">
        <v>40</v>
      </c>
      <c r="O430" s="91"/>
      <c r="P430" s="227">
        <f>O430*H430</f>
        <v>0</v>
      </c>
      <c r="Q430" s="227">
        <v>0.00020000000000000001</v>
      </c>
      <c r="R430" s="227">
        <f>Q430*H430</f>
        <v>0.00020000000000000001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819</v>
      </c>
      <c r="AT430" s="229" t="s">
        <v>163</v>
      </c>
      <c r="AU430" s="229" t="s">
        <v>147</v>
      </c>
      <c r="AY430" s="17" t="s">
        <v>138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147</v>
      </c>
      <c r="BK430" s="230">
        <f>ROUND(I430*H430,2)</f>
        <v>0</v>
      </c>
      <c r="BL430" s="17" t="s">
        <v>768</v>
      </c>
      <c r="BM430" s="229" t="s">
        <v>820</v>
      </c>
    </row>
    <row r="431" s="12" customFormat="1" ht="25.92" customHeight="1">
      <c r="A431" s="12"/>
      <c r="B431" s="202"/>
      <c r="C431" s="203"/>
      <c r="D431" s="204" t="s">
        <v>73</v>
      </c>
      <c r="E431" s="205" t="s">
        <v>821</v>
      </c>
      <c r="F431" s="205" t="s">
        <v>822</v>
      </c>
      <c r="G431" s="203"/>
      <c r="H431" s="203"/>
      <c r="I431" s="206"/>
      <c r="J431" s="207">
        <f>BK431</f>
        <v>0</v>
      </c>
      <c r="K431" s="203"/>
      <c r="L431" s="208"/>
      <c r="M431" s="209"/>
      <c r="N431" s="210"/>
      <c r="O431" s="210"/>
      <c r="P431" s="211">
        <f>P432</f>
        <v>0</v>
      </c>
      <c r="Q431" s="210"/>
      <c r="R431" s="211">
        <f>R432</f>
        <v>0</v>
      </c>
      <c r="S431" s="210"/>
      <c r="T431" s="212">
        <f>T432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3" t="s">
        <v>146</v>
      </c>
      <c r="AT431" s="214" t="s">
        <v>73</v>
      </c>
      <c r="AU431" s="214" t="s">
        <v>74</v>
      </c>
      <c r="AY431" s="213" t="s">
        <v>138</v>
      </c>
      <c r="BK431" s="215">
        <f>BK432</f>
        <v>0</v>
      </c>
    </row>
    <row r="432" s="2" customFormat="1" ht="33" customHeight="1">
      <c r="A432" s="38"/>
      <c r="B432" s="39"/>
      <c r="C432" s="218" t="s">
        <v>823</v>
      </c>
      <c r="D432" s="218" t="s">
        <v>141</v>
      </c>
      <c r="E432" s="219" t="s">
        <v>824</v>
      </c>
      <c r="F432" s="220" t="s">
        <v>825</v>
      </c>
      <c r="G432" s="221" t="s">
        <v>173</v>
      </c>
      <c r="H432" s="222">
        <v>120</v>
      </c>
      <c r="I432" s="223"/>
      <c r="J432" s="224">
        <f>ROUND(I432*H432,2)</f>
        <v>0</v>
      </c>
      <c r="K432" s="220" t="s">
        <v>1</v>
      </c>
      <c r="L432" s="44"/>
      <c r="M432" s="225" t="s">
        <v>1</v>
      </c>
      <c r="N432" s="226" t="s">
        <v>40</v>
      </c>
      <c r="O432" s="91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9" t="s">
        <v>146</v>
      </c>
      <c r="AT432" s="229" t="s">
        <v>141</v>
      </c>
      <c r="AU432" s="229" t="s">
        <v>82</v>
      </c>
      <c r="AY432" s="17" t="s">
        <v>138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7" t="s">
        <v>147</v>
      </c>
      <c r="BK432" s="230">
        <f>ROUND(I432*H432,2)</f>
        <v>0</v>
      </c>
      <c r="BL432" s="17" t="s">
        <v>146</v>
      </c>
      <c r="BM432" s="229" t="s">
        <v>826</v>
      </c>
    </row>
    <row r="433" s="12" customFormat="1" ht="25.92" customHeight="1">
      <c r="A433" s="12"/>
      <c r="B433" s="202"/>
      <c r="C433" s="203"/>
      <c r="D433" s="204" t="s">
        <v>73</v>
      </c>
      <c r="E433" s="205" t="s">
        <v>827</v>
      </c>
      <c r="F433" s="205" t="s">
        <v>828</v>
      </c>
      <c r="G433" s="203"/>
      <c r="H433" s="203"/>
      <c r="I433" s="206"/>
      <c r="J433" s="207">
        <f>BK433</f>
        <v>0</v>
      </c>
      <c r="K433" s="203"/>
      <c r="L433" s="208"/>
      <c r="M433" s="209"/>
      <c r="N433" s="210"/>
      <c r="O433" s="210"/>
      <c r="P433" s="211">
        <f>P434+P436</f>
        <v>0</v>
      </c>
      <c r="Q433" s="210"/>
      <c r="R433" s="211">
        <f>R434+R436</f>
        <v>0</v>
      </c>
      <c r="S433" s="210"/>
      <c r="T433" s="212">
        <f>T434+T436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3" t="s">
        <v>170</v>
      </c>
      <c r="AT433" s="214" t="s">
        <v>73</v>
      </c>
      <c r="AU433" s="214" t="s">
        <v>74</v>
      </c>
      <c r="AY433" s="213" t="s">
        <v>138</v>
      </c>
      <c r="BK433" s="215">
        <f>BK434+BK436</f>
        <v>0</v>
      </c>
    </row>
    <row r="434" s="12" customFormat="1" ht="22.8" customHeight="1">
      <c r="A434" s="12"/>
      <c r="B434" s="202"/>
      <c r="C434" s="203"/>
      <c r="D434" s="204" t="s">
        <v>73</v>
      </c>
      <c r="E434" s="216" t="s">
        <v>829</v>
      </c>
      <c r="F434" s="216" t="s">
        <v>830</v>
      </c>
      <c r="G434" s="203"/>
      <c r="H434" s="203"/>
      <c r="I434" s="206"/>
      <c r="J434" s="217">
        <f>BK434</f>
        <v>0</v>
      </c>
      <c r="K434" s="203"/>
      <c r="L434" s="208"/>
      <c r="M434" s="209"/>
      <c r="N434" s="210"/>
      <c r="O434" s="210"/>
      <c r="P434" s="211">
        <f>P435</f>
        <v>0</v>
      </c>
      <c r="Q434" s="210"/>
      <c r="R434" s="211">
        <f>R435</f>
        <v>0</v>
      </c>
      <c r="S434" s="210"/>
      <c r="T434" s="212">
        <f>T435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3" t="s">
        <v>170</v>
      </c>
      <c r="AT434" s="214" t="s">
        <v>73</v>
      </c>
      <c r="AU434" s="214" t="s">
        <v>82</v>
      </c>
      <c r="AY434" s="213" t="s">
        <v>138</v>
      </c>
      <c r="BK434" s="215">
        <f>BK435</f>
        <v>0</v>
      </c>
    </row>
    <row r="435" s="2" customFormat="1" ht="16.5" customHeight="1">
      <c r="A435" s="38"/>
      <c r="B435" s="39"/>
      <c r="C435" s="218" t="s">
        <v>831</v>
      </c>
      <c r="D435" s="218" t="s">
        <v>141</v>
      </c>
      <c r="E435" s="219" t="s">
        <v>832</v>
      </c>
      <c r="F435" s="220" t="s">
        <v>833</v>
      </c>
      <c r="G435" s="221" t="s">
        <v>834</v>
      </c>
      <c r="H435" s="222">
        <v>1</v>
      </c>
      <c r="I435" s="223"/>
      <c r="J435" s="224">
        <f>ROUND(I435*H435,2)</f>
        <v>0</v>
      </c>
      <c r="K435" s="220" t="s">
        <v>145</v>
      </c>
      <c r="L435" s="44"/>
      <c r="M435" s="225" t="s">
        <v>1</v>
      </c>
      <c r="N435" s="226" t="s">
        <v>40</v>
      </c>
      <c r="O435" s="91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9" t="s">
        <v>835</v>
      </c>
      <c r="AT435" s="229" t="s">
        <v>141</v>
      </c>
      <c r="AU435" s="229" t="s">
        <v>147</v>
      </c>
      <c r="AY435" s="17" t="s">
        <v>138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7" t="s">
        <v>147</v>
      </c>
      <c r="BK435" s="230">
        <f>ROUND(I435*H435,2)</f>
        <v>0</v>
      </c>
      <c r="BL435" s="17" t="s">
        <v>835</v>
      </c>
      <c r="BM435" s="229" t="s">
        <v>836</v>
      </c>
    </row>
    <row r="436" s="12" customFormat="1" ht="22.8" customHeight="1">
      <c r="A436" s="12"/>
      <c r="B436" s="202"/>
      <c r="C436" s="203"/>
      <c r="D436" s="204" t="s">
        <v>73</v>
      </c>
      <c r="E436" s="216" t="s">
        <v>837</v>
      </c>
      <c r="F436" s="216" t="s">
        <v>838</v>
      </c>
      <c r="G436" s="203"/>
      <c r="H436" s="203"/>
      <c r="I436" s="206"/>
      <c r="J436" s="217">
        <f>BK436</f>
        <v>0</v>
      </c>
      <c r="K436" s="203"/>
      <c r="L436" s="208"/>
      <c r="M436" s="209"/>
      <c r="N436" s="210"/>
      <c r="O436" s="210"/>
      <c r="P436" s="211">
        <f>P437</f>
        <v>0</v>
      </c>
      <c r="Q436" s="210"/>
      <c r="R436" s="211">
        <f>R437</f>
        <v>0</v>
      </c>
      <c r="S436" s="210"/>
      <c r="T436" s="212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3" t="s">
        <v>170</v>
      </c>
      <c r="AT436" s="214" t="s">
        <v>73</v>
      </c>
      <c r="AU436" s="214" t="s">
        <v>82</v>
      </c>
      <c r="AY436" s="213" t="s">
        <v>138</v>
      </c>
      <c r="BK436" s="215">
        <f>BK437</f>
        <v>0</v>
      </c>
    </row>
    <row r="437" s="2" customFormat="1" ht="16.5" customHeight="1">
      <c r="A437" s="38"/>
      <c r="B437" s="39"/>
      <c r="C437" s="218" t="s">
        <v>839</v>
      </c>
      <c r="D437" s="218" t="s">
        <v>141</v>
      </c>
      <c r="E437" s="219" t="s">
        <v>840</v>
      </c>
      <c r="F437" s="220" t="s">
        <v>841</v>
      </c>
      <c r="G437" s="221" t="s">
        <v>834</v>
      </c>
      <c r="H437" s="222">
        <v>1</v>
      </c>
      <c r="I437" s="223"/>
      <c r="J437" s="224">
        <f>ROUND(I437*H437,2)</f>
        <v>0</v>
      </c>
      <c r="K437" s="220" t="s">
        <v>145</v>
      </c>
      <c r="L437" s="44"/>
      <c r="M437" s="278" t="s">
        <v>1</v>
      </c>
      <c r="N437" s="279" t="s">
        <v>40</v>
      </c>
      <c r="O437" s="280"/>
      <c r="P437" s="281">
        <f>O437*H437</f>
        <v>0</v>
      </c>
      <c r="Q437" s="281">
        <v>0</v>
      </c>
      <c r="R437" s="281">
        <f>Q437*H437</f>
        <v>0</v>
      </c>
      <c r="S437" s="281">
        <v>0</v>
      </c>
      <c r="T437" s="28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835</v>
      </c>
      <c r="AT437" s="229" t="s">
        <v>141</v>
      </c>
      <c r="AU437" s="229" t="s">
        <v>147</v>
      </c>
      <c r="AY437" s="17" t="s">
        <v>138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147</v>
      </c>
      <c r="BK437" s="230">
        <f>ROUND(I437*H437,2)</f>
        <v>0</v>
      </c>
      <c r="BL437" s="17" t="s">
        <v>835</v>
      </c>
      <c r="BM437" s="229" t="s">
        <v>842</v>
      </c>
    </row>
    <row r="438" s="2" customFormat="1" ht="6.96" customHeight="1">
      <c r="A438" s="38"/>
      <c r="B438" s="66"/>
      <c r="C438" s="67"/>
      <c r="D438" s="67"/>
      <c r="E438" s="67"/>
      <c r="F438" s="67"/>
      <c r="G438" s="67"/>
      <c r="H438" s="67"/>
      <c r="I438" s="67"/>
      <c r="J438" s="67"/>
      <c r="K438" s="67"/>
      <c r="L438" s="44"/>
      <c r="M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</row>
  </sheetData>
  <sheetProtection sheet="1" autoFilter="0" formatColumns="0" formatRows="0" objects="1" scenarios="1" spinCount="100000" saltValue="hkTmn54El4ufc5kXnHPW708aAzdBYFWGVlF2knLgx7xXIsjw8B0k9gvKHo3EvKs6nxVFecYWWTOGafTlPO7ASQ==" hashValue="m2kPYN+kg3IcvygKEe0QsHHiPwDQH/yiuIds5fyl568dTrGmrHuCcSCVydlWO+0tiGm+5BaIZ70VLxMluQ1WGw==" algorithmName="SHA-512" password="CC35"/>
  <autoFilter ref="C140:K437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82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J. Fučíka č.p. 155 - Kompletní rekonstrukce dvou bytových jednotek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15. 3. 2023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ROUND(J141,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ROUND((SUM(BE141:BE466)),  2)</f>
        <v>0</v>
      </c>
      <c r="G33" s="38"/>
      <c r="H33" s="38"/>
      <c r="I33" s="155">
        <v>0.20999999999999999</v>
      </c>
      <c r="J33" s="154">
        <f>ROUND(((SUM(BE141:BE466))*I33),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ROUND((SUM(BF141:BF466)),  2)</f>
        <v>0</v>
      </c>
      <c r="G34" s="38"/>
      <c r="H34" s="38"/>
      <c r="I34" s="155">
        <v>0.14999999999999999</v>
      </c>
      <c r="J34" s="154">
        <f>ROUND(((SUM(BF141:BF466))*I34),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ROUND((SUM(BG141:BG466)),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ROUND((SUM(BH141:BH466)),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ROUND((SUM(BI141:BI466)),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J. Fučíka č.p. 155 - Kompletní rekonstrukce dvou bytových jednotek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Byt 2.NP garsonka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15. 3. 2023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J141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J142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J143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J200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J242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J246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104</v>
      </c>
      <c r="E103" s="188"/>
      <c r="F103" s="188"/>
      <c r="G103" s="188"/>
      <c r="H103" s="188"/>
      <c r="I103" s="188"/>
      <c r="J103" s="189">
        <f>J248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112</v>
      </c>
      <c r="E104" s="188"/>
      <c r="F104" s="188"/>
      <c r="G104" s="188"/>
      <c r="H104" s="188"/>
      <c r="I104" s="188"/>
      <c r="J104" s="189">
        <f>J273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113</v>
      </c>
      <c r="E105" s="188"/>
      <c r="F105" s="188"/>
      <c r="G105" s="188"/>
      <c r="H105" s="188"/>
      <c r="I105" s="188"/>
      <c r="J105" s="189">
        <f>J292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114</v>
      </c>
      <c r="E106" s="188"/>
      <c r="F106" s="188"/>
      <c r="G106" s="188"/>
      <c r="H106" s="188"/>
      <c r="I106" s="188"/>
      <c r="J106" s="189">
        <f>J318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115</v>
      </c>
      <c r="E107" s="188"/>
      <c r="F107" s="188"/>
      <c r="G107" s="188"/>
      <c r="H107" s="188"/>
      <c r="I107" s="188"/>
      <c r="J107" s="189">
        <f>J336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116</v>
      </c>
      <c r="E108" s="188"/>
      <c r="F108" s="188"/>
      <c r="G108" s="188"/>
      <c r="H108" s="188"/>
      <c r="I108" s="188"/>
      <c r="J108" s="189">
        <f>J371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844</v>
      </c>
      <c r="E109" s="188"/>
      <c r="F109" s="188"/>
      <c r="G109" s="188"/>
      <c r="H109" s="188"/>
      <c r="I109" s="188"/>
      <c r="J109" s="189">
        <f>J376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105</v>
      </c>
      <c r="E110" s="182"/>
      <c r="F110" s="182"/>
      <c r="G110" s="182"/>
      <c r="H110" s="182"/>
      <c r="I110" s="182"/>
      <c r="J110" s="183">
        <f>J385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9"/>
      <c r="C111" s="180"/>
      <c r="D111" s="181" t="s">
        <v>106</v>
      </c>
      <c r="E111" s="182"/>
      <c r="F111" s="182"/>
      <c r="G111" s="182"/>
      <c r="H111" s="182"/>
      <c r="I111" s="182"/>
      <c r="J111" s="183">
        <f>J397</f>
        <v>0</v>
      </c>
      <c r="K111" s="180"/>
      <c r="L111" s="18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5"/>
      <c r="C112" s="186"/>
      <c r="D112" s="187" t="s">
        <v>108</v>
      </c>
      <c r="E112" s="188"/>
      <c r="F112" s="188"/>
      <c r="G112" s="188"/>
      <c r="H112" s="188"/>
      <c r="I112" s="188"/>
      <c r="J112" s="189">
        <f>J398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109</v>
      </c>
      <c r="E113" s="188"/>
      <c r="F113" s="188"/>
      <c r="G113" s="188"/>
      <c r="H113" s="188"/>
      <c r="I113" s="188"/>
      <c r="J113" s="189">
        <f>J409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110</v>
      </c>
      <c r="E114" s="188"/>
      <c r="F114" s="188"/>
      <c r="G114" s="188"/>
      <c r="H114" s="188"/>
      <c r="I114" s="188"/>
      <c r="J114" s="189">
        <f>J429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111</v>
      </c>
      <c r="E115" s="188"/>
      <c r="F115" s="188"/>
      <c r="G115" s="188"/>
      <c r="H115" s="188"/>
      <c r="I115" s="188"/>
      <c r="J115" s="189">
        <f>J444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9"/>
      <c r="C116" s="180"/>
      <c r="D116" s="181" t="s">
        <v>117</v>
      </c>
      <c r="E116" s="182"/>
      <c r="F116" s="182"/>
      <c r="G116" s="182"/>
      <c r="H116" s="182"/>
      <c r="I116" s="182"/>
      <c r="J116" s="183">
        <f>J456</f>
        <v>0</v>
      </c>
      <c r="K116" s="180"/>
      <c r="L116" s="18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85"/>
      <c r="C117" s="186"/>
      <c r="D117" s="187" t="s">
        <v>118</v>
      </c>
      <c r="E117" s="188"/>
      <c r="F117" s="188"/>
      <c r="G117" s="188"/>
      <c r="H117" s="188"/>
      <c r="I117" s="188"/>
      <c r="J117" s="189">
        <f>J457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79"/>
      <c r="C118" s="180"/>
      <c r="D118" s="181" t="s">
        <v>119</v>
      </c>
      <c r="E118" s="182"/>
      <c r="F118" s="182"/>
      <c r="G118" s="182"/>
      <c r="H118" s="182"/>
      <c r="I118" s="182"/>
      <c r="J118" s="183">
        <f>J460</f>
        <v>0</v>
      </c>
      <c r="K118" s="180"/>
      <c r="L118" s="184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79"/>
      <c r="C119" s="180"/>
      <c r="D119" s="181" t="s">
        <v>120</v>
      </c>
      <c r="E119" s="182"/>
      <c r="F119" s="182"/>
      <c r="G119" s="182"/>
      <c r="H119" s="182"/>
      <c r="I119" s="182"/>
      <c r="J119" s="183">
        <f>J462</f>
        <v>0</v>
      </c>
      <c r="K119" s="180"/>
      <c r="L119" s="18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85"/>
      <c r="C120" s="186"/>
      <c r="D120" s="187" t="s">
        <v>121</v>
      </c>
      <c r="E120" s="188"/>
      <c r="F120" s="188"/>
      <c r="G120" s="188"/>
      <c r="H120" s="188"/>
      <c r="I120" s="188"/>
      <c r="J120" s="189">
        <f>J463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122</v>
      </c>
      <c r="E121" s="188"/>
      <c r="F121" s="188"/>
      <c r="G121" s="188"/>
      <c r="H121" s="188"/>
      <c r="I121" s="188"/>
      <c r="J121" s="189">
        <f>J465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123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6.25" customHeight="1">
      <c r="A131" s="38"/>
      <c r="B131" s="39"/>
      <c r="C131" s="40"/>
      <c r="D131" s="40"/>
      <c r="E131" s="174" t="str">
        <f>E7</f>
        <v>J. Fučíka č.p. 155 - Kompletní rekonstrukce dvou bytových jednotek</v>
      </c>
      <c r="F131" s="32"/>
      <c r="G131" s="32"/>
      <c r="H131" s="32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91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76" t="str">
        <f>E9</f>
        <v>02 - Byt 2.NP garsonka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F12</f>
        <v xml:space="preserve"> </v>
      </c>
      <c r="G135" s="40"/>
      <c r="H135" s="40"/>
      <c r="I135" s="32" t="s">
        <v>22</v>
      </c>
      <c r="J135" s="79" t="str">
        <f>IF(J12="","",J12)</f>
        <v>15. 3. 2023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E15</f>
        <v xml:space="preserve"> </v>
      </c>
      <c r="G137" s="40"/>
      <c r="H137" s="40"/>
      <c r="I137" s="32" t="s">
        <v>30</v>
      </c>
      <c r="J137" s="36" t="str">
        <f>E21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28</v>
      </c>
      <c r="D138" s="40"/>
      <c r="E138" s="40"/>
      <c r="F138" s="27" t="str">
        <f>IF(E18="","",E18)</f>
        <v>Vyplň údaj</v>
      </c>
      <c r="G138" s="40"/>
      <c r="H138" s="40"/>
      <c r="I138" s="32" t="s">
        <v>32</v>
      </c>
      <c r="J138" s="36" t="str">
        <f>E24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191"/>
      <c r="B140" s="192"/>
      <c r="C140" s="193" t="s">
        <v>124</v>
      </c>
      <c r="D140" s="194" t="s">
        <v>59</v>
      </c>
      <c r="E140" s="194" t="s">
        <v>55</v>
      </c>
      <c r="F140" s="194" t="s">
        <v>56</v>
      </c>
      <c r="G140" s="194" t="s">
        <v>125</v>
      </c>
      <c r="H140" s="194" t="s">
        <v>126</v>
      </c>
      <c r="I140" s="194" t="s">
        <v>127</v>
      </c>
      <c r="J140" s="194" t="s">
        <v>95</v>
      </c>
      <c r="K140" s="195" t="s">
        <v>128</v>
      </c>
      <c r="L140" s="196"/>
      <c r="M140" s="100" t="s">
        <v>1</v>
      </c>
      <c r="N140" s="101" t="s">
        <v>38</v>
      </c>
      <c r="O140" s="101" t="s">
        <v>129</v>
      </c>
      <c r="P140" s="101" t="s">
        <v>130</v>
      </c>
      <c r="Q140" s="101" t="s">
        <v>131</v>
      </c>
      <c r="R140" s="101" t="s">
        <v>132</v>
      </c>
      <c r="S140" s="101" t="s">
        <v>133</v>
      </c>
      <c r="T140" s="102" t="s">
        <v>134</v>
      </c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</row>
    <row r="141" s="2" customFormat="1" ht="22.8" customHeight="1">
      <c r="A141" s="38"/>
      <c r="B141" s="39"/>
      <c r="C141" s="107" t="s">
        <v>135</v>
      </c>
      <c r="D141" s="40"/>
      <c r="E141" s="40"/>
      <c r="F141" s="40"/>
      <c r="G141" s="40"/>
      <c r="H141" s="40"/>
      <c r="I141" s="40"/>
      <c r="J141" s="197">
        <f>BK141</f>
        <v>0</v>
      </c>
      <c r="K141" s="40"/>
      <c r="L141" s="44"/>
      <c r="M141" s="103"/>
      <c r="N141" s="198"/>
      <c r="O141" s="104"/>
      <c r="P141" s="199">
        <f>P142+P385+P397+P456+P460+P462</f>
        <v>0</v>
      </c>
      <c r="Q141" s="104"/>
      <c r="R141" s="199">
        <f>R142+R385+R397+R456+R460+R462</f>
        <v>16.256139310000002</v>
      </c>
      <c r="S141" s="104"/>
      <c r="T141" s="200">
        <f>T142+T385+T397+T456+T460+T462</f>
        <v>43.265944999999995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73</v>
      </c>
      <c r="AU141" s="17" t="s">
        <v>97</v>
      </c>
      <c r="BK141" s="201">
        <f>BK142+BK385+BK397+BK456+BK460+BK462</f>
        <v>0</v>
      </c>
    </row>
    <row r="142" s="12" customFormat="1" ht="25.92" customHeight="1">
      <c r="A142" s="12"/>
      <c r="B142" s="202"/>
      <c r="C142" s="203"/>
      <c r="D142" s="204" t="s">
        <v>73</v>
      </c>
      <c r="E142" s="205" t="s">
        <v>136</v>
      </c>
      <c r="F142" s="205" t="s">
        <v>137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P143+P154+P200+P242+P246+P248+P273+P292+P318+P336+P371+P376</f>
        <v>0</v>
      </c>
      <c r="Q142" s="210"/>
      <c r="R142" s="211">
        <f>R143+R154+R200+R242+R246+R248+R273+R292+R318+R336+R371+R376</f>
        <v>12.333199310000001</v>
      </c>
      <c r="S142" s="210"/>
      <c r="T142" s="212">
        <f>T143+T154+T200+T242+T246+T248+T273+T292+T318+T336+T371+T376</f>
        <v>43.265944999999995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82</v>
      </c>
      <c r="AT142" s="214" t="s">
        <v>73</v>
      </c>
      <c r="AU142" s="214" t="s">
        <v>74</v>
      </c>
      <c r="AY142" s="213" t="s">
        <v>138</v>
      </c>
      <c r="BK142" s="215">
        <f>BK143+BK154+BK200+BK242+BK246+BK248+BK273+BK292+BK318+BK336+BK371+BK376</f>
        <v>0</v>
      </c>
    </row>
    <row r="143" s="12" customFormat="1" ht="22.8" customHeight="1">
      <c r="A143" s="12"/>
      <c r="B143" s="202"/>
      <c r="C143" s="203"/>
      <c r="D143" s="204" t="s">
        <v>73</v>
      </c>
      <c r="E143" s="216" t="s">
        <v>139</v>
      </c>
      <c r="F143" s="216" t="s">
        <v>140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SUM(P144:P153)</f>
        <v>0</v>
      </c>
      <c r="Q143" s="210"/>
      <c r="R143" s="211">
        <f>SUM(R144:R153)</f>
        <v>1.6733349</v>
      </c>
      <c r="S143" s="210"/>
      <c r="T143" s="212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82</v>
      </c>
      <c r="AT143" s="214" t="s">
        <v>73</v>
      </c>
      <c r="AU143" s="214" t="s">
        <v>82</v>
      </c>
      <c r="AY143" s="213" t="s">
        <v>138</v>
      </c>
      <c r="BK143" s="215">
        <f>SUM(BK144:BK153)</f>
        <v>0</v>
      </c>
    </row>
    <row r="144" s="2" customFormat="1" ht="24.15" customHeight="1">
      <c r="A144" s="38"/>
      <c r="B144" s="39"/>
      <c r="C144" s="218" t="s">
        <v>82</v>
      </c>
      <c r="D144" s="218" t="s">
        <v>141</v>
      </c>
      <c r="E144" s="219" t="s">
        <v>152</v>
      </c>
      <c r="F144" s="220" t="s">
        <v>153</v>
      </c>
      <c r="G144" s="221" t="s">
        <v>154</v>
      </c>
      <c r="H144" s="222">
        <v>0.63</v>
      </c>
      <c r="I144" s="223"/>
      <c r="J144" s="224">
        <f>ROUND(I144*H144,2)</f>
        <v>0</v>
      </c>
      <c r="K144" s="220" t="s">
        <v>145</v>
      </c>
      <c r="L144" s="44"/>
      <c r="M144" s="225" t="s">
        <v>1</v>
      </c>
      <c r="N144" s="226" t="s">
        <v>40</v>
      </c>
      <c r="O144" s="91"/>
      <c r="P144" s="227">
        <f>O144*H144</f>
        <v>0</v>
      </c>
      <c r="Q144" s="227">
        <v>1.8775</v>
      </c>
      <c r="R144" s="227">
        <f>Q144*H144</f>
        <v>1.182825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146</v>
      </c>
      <c r="AT144" s="229" t="s">
        <v>141</v>
      </c>
      <c r="AU144" s="229" t="s">
        <v>147</v>
      </c>
      <c r="AY144" s="17" t="s">
        <v>138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147</v>
      </c>
      <c r="BK144" s="230">
        <f>ROUND(I144*H144,2)</f>
        <v>0</v>
      </c>
      <c r="BL144" s="17" t="s">
        <v>146</v>
      </c>
      <c r="BM144" s="229" t="s">
        <v>845</v>
      </c>
    </row>
    <row r="145" s="14" customFormat="1">
      <c r="A145" s="14"/>
      <c r="B145" s="242"/>
      <c r="C145" s="243"/>
      <c r="D145" s="233" t="s">
        <v>149</v>
      </c>
      <c r="E145" s="244" t="s">
        <v>1</v>
      </c>
      <c r="F145" s="245" t="s">
        <v>846</v>
      </c>
      <c r="G145" s="243"/>
      <c r="H145" s="246">
        <v>0.63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149</v>
      </c>
      <c r="AU145" s="252" t="s">
        <v>147</v>
      </c>
      <c r="AV145" s="14" t="s">
        <v>147</v>
      </c>
      <c r="AW145" s="14" t="s">
        <v>31</v>
      </c>
      <c r="AX145" s="14" t="s">
        <v>82</v>
      </c>
      <c r="AY145" s="252" t="s">
        <v>138</v>
      </c>
    </row>
    <row r="146" s="2" customFormat="1" ht="37.8" customHeight="1">
      <c r="A146" s="38"/>
      <c r="B146" s="39"/>
      <c r="C146" s="218" t="s">
        <v>147</v>
      </c>
      <c r="D146" s="218" t="s">
        <v>141</v>
      </c>
      <c r="E146" s="219" t="s">
        <v>158</v>
      </c>
      <c r="F146" s="220" t="s">
        <v>159</v>
      </c>
      <c r="G146" s="221" t="s">
        <v>160</v>
      </c>
      <c r="H146" s="222">
        <v>0.23000000000000001</v>
      </c>
      <c r="I146" s="223"/>
      <c r="J146" s="224">
        <f>ROUND(I146*H146,2)</f>
        <v>0</v>
      </c>
      <c r="K146" s="220" t="s">
        <v>145</v>
      </c>
      <c r="L146" s="44"/>
      <c r="M146" s="225" t="s">
        <v>1</v>
      </c>
      <c r="N146" s="226" t="s">
        <v>40</v>
      </c>
      <c r="O146" s="91"/>
      <c r="P146" s="227">
        <f>O146*H146</f>
        <v>0</v>
      </c>
      <c r="Q146" s="227">
        <v>0.017090000000000001</v>
      </c>
      <c r="R146" s="227">
        <f>Q146*H146</f>
        <v>0.0039307000000000005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146</v>
      </c>
      <c r="AT146" s="229" t="s">
        <v>141</v>
      </c>
      <c r="AU146" s="229" t="s">
        <v>147</v>
      </c>
      <c r="AY146" s="17" t="s">
        <v>138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147</v>
      </c>
      <c r="BK146" s="230">
        <f>ROUND(I146*H146,2)</f>
        <v>0</v>
      </c>
      <c r="BL146" s="17" t="s">
        <v>146</v>
      </c>
      <c r="BM146" s="229" t="s">
        <v>847</v>
      </c>
    </row>
    <row r="147" s="14" customFormat="1">
      <c r="A147" s="14"/>
      <c r="B147" s="242"/>
      <c r="C147" s="243"/>
      <c r="D147" s="233" t="s">
        <v>149</v>
      </c>
      <c r="E147" s="244" t="s">
        <v>1</v>
      </c>
      <c r="F147" s="245" t="s">
        <v>848</v>
      </c>
      <c r="G147" s="243"/>
      <c r="H147" s="246">
        <v>0.11500000000000001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149</v>
      </c>
      <c r="AU147" s="252" t="s">
        <v>147</v>
      </c>
      <c r="AV147" s="14" t="s">
        <v>147</v>
      </c>
      <c r="AW147" s="14" t="s">
        <v>31</v>
      </c>
      <c r="AX147" s="14" t="s">
        <v>74</v>
      </c>
      <c r="AY147" s="252" t="s">
        <v>138</v>
      </c>
    </row>
    <row r="148" s="14" customFormat="1">
      <c r="A148" s="14"/>
      <c r="B148" s="242"/>
      <c r="C148" s="243"/>
      <c r="D148" s="233" t="s">
        <v>149</v>
      </c>
      <c r="E148" s="244" t="s">
        <v>1</v>
      </c>
      <c r="F148" s="245" t="s">
        <v>849</v>
      </c>
      <c r="G148" s="243"/>
      <c r="H148" s="246">
        <v>0.11500000000000001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149</v>
      </c>
      <c r="AU148" s="252" t="s">
        <v>147</v>
      </c>
      <c r="AV148" s="14" t="s">
        <v>147</v>
      </c>
      <c r="AW148" s="14" t="s">
        <v>31</v>
      </c>
      <c r="AX148" s="14" t="s">
        <v>74</v>
      </c>
      <c r="AY148" s="252" t="s">
        <v>138</v>
      </c>
    </row>
    <row r="149" s="15" customFormat="1">
      <c r="A149" s="15"/>
      <c r="B149" s="267"/>
      <c r="C149" s="268"/>
      <c r="D149" s="233" t="s">
        <v>149</v>
      </c>
      <c r="E149" s="269" t="s">
        <v>1</v>
      </c>
      <c r="F149" s="270" t="s">
        <v>177</v>
      </c>
      <c r="G149" s="268"/>
      <c r="H149" s="271">
        <v>0.23000000000000001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149</v>
      </c>
      <c r="AU149" s="277" t="s">
        <v>147</v>
      </c>
      <c r="AV149" s="15" t="s">
        <v>146</v>
      </c>
      <c r="AW149" s="15" t="s">
        <v>31</v>
      </c>
      <c r="AX149" s="15" t="s">
        <v>82</v>
      </c>
      <c r="AY149" s="277" t="s">
        <v>138</v>
      </c>
    </row>
    <row r="150" s="2" customFormat="1" ht="24.15" customHeight="1">
      <c r="A150" s="38"/>
      <c r="B150" s="39"/>
      <c r="C150" s="253" t="s">
        <v>139</v>
      </c>
      <c r="D150" s="253" t="s">
        <v>163</v>
      </c>
      <c r="E150" s="254" t="s">
        <v>164</v>
      </c>
      <c r="F150" s="255" t="s">
        <v>165</v>
      </c>
      <c r="G150" s="256" t="s">
        <v>160</v>
      </c>
      <c r="H150" s="257">
        <v>0.23000000000000001</v>
      </c>
      <c r="I150" s="258"/>
      <c r="J150" s="259">
        <f>ROUND(I150*H150,2)</f>
        <v>0</v>
      </c>
      <c r="K150" s="255" t="s">
        <v>145</v>
      </c>
      <c r="L150" s="260"/>
      <c r="M150" s="261" t="s">
        <v>1</v>
      </c>
      <c r="N150" s="262" t="s">
        <v>40</v>
      </c>
      <c r="O150" s="91"/>
      <c r="P150" s="227">
        <f>O150*H150</f>
        <v>0</v>
      </c>
      <c r="Q150" s="227">
        <v>1</v>
      </c>
      <c r="R150" s="227">
        <f>Q150*H150</f>
        <v>0.23000000000000001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166</v>
      </c>
      <c r="AT150" s="229" t="s">
        <v>163</v>
      </c>
      <c r="AU150" s="229" t="s">
        <v>147</v>
      </c>
      <c r="AY150" s="17" t="s">
        <v>138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147</v>
      </c>
      <c r="BK150" s="230">
        <f>ROUND(I150*H150,2)</f>
        <v>0</v>
      </c>
      <c r="BL150" s="17" t="s">
        <v>146</v>
      </c>
      <c r="BM150" s="229" t="s">
        <v>850</v>
      </c>
    </row>
    <row r="151" s="2" customFormat="1">
      <c r="A151" s="38"/>
      <c r="B151" s="39"/>
      <c r="C151" s="40"/>
      <c r="D151" s="233" t="s">
        <v>168</v>
      </c>
      <c r="E151" s="40"/>
      <c r="F151" s="263" t="s">
        <v>169</v>
      </c>
      <c r="G151" s="40"/>
      <c r="H151" s="40"/>
      <c r="I151" s="264"/>
      <c r="J151" s="40"/>
      <c r="K151" s="40"/>
      <c r="L151" s="44"/>
      <c r="M151" s="265"/>
      <c r="N151" s="26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168</v>
      </c>
      <c r="AU151" s="17" t="s">
        <v>147</v>
      </c>
    </row>
    <row r="152" s="2" customFormat="1" ht="24.15" customHeight="1">
      <c r="A152" s="38"/>
      <c r="B152" s="39"/>
      <c r="C152" s="218" t="s">
        <v>170</v>
      </c>
      <c r="D152" s="218" t="s">
        <v>141</v>
      </c>
      <c r="E152" s="219" t="s">
        <v>179</v>
      </c>
      <c r="F152" s="220" t="s">
        <v>180</v>
      </c>
      <c r="G152" s="221" t="s">
        <v>181</v>
      </c>
      <c r="H152" s="222">
        <v>1.44</v>
      </c>
      <c r="I152" s="223"/>
      <c r="J152" s="224">
        <f>ROUND(I152*H152,2)</f>
        <v>0</v>
      </c>
      <c r="K152" s="220" t="s">
        <v>145</v>
      </c>
      <c r="L152" s="44"/>
      <c r="M152" s="225" t="s">
        <v>1</v>
      </c>
      <c r="N152" s="226" t="s">
        <v>40</v>
      </c>
      <c r="O152" s="91"/>
      <c r="P152" s="227">
        <f>O152*H152</f>
        <v>0</v>
      </c>
      <c r="Q152" s="227">
        <v>0.17818000000000001</v>
      </c>
      <c r="R152" s="227">
        <f>Q152*H152</f>
        <v>0.25657920000000001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146</v>
      </c>
      <c r="AT152" s="229" t="s">
        <v>141</v>
      </c>
      <c r="AU152" s="229" t="s">
        <v>147</v>
      </c>
      <c r="AY152" s="17" t="s">
        <v>138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147</v>
      </c>
      <c r="BK152" s="230">
        <f>ROUND(I152*H152,2)</f>
        <v>0</v>
      </c>
      <c r="BL152" s="17" t="s">
        <v>146</v>
      </c>
      <c r="BM152" s="229" t="s">
        <v>851</v>
      </c>
    </row>
    <row r="153" s="14" customFormat="1">
      <c r="A153" s="14"/>
      <c r="B153" s="242"/>
      <c r="C153" s="243"/>
      <c r="D153" s="233" t="s">
        <v>149</v>
      </c>
      <c r="E153" s="244" t="s">
        <v>1</v>
      </c>
      <c r="F153" s="245" t="s">
        <v>852</v>
      </c>
      <c r="G153" s="243"/>
      <c r="H153" s="246">
        <v>1.44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149</v>
      </c>
      <c r="AU153" s="252" t="s">
        <v>147</v>
      </c>
      <c r="AV153" s="14" t="s">
        <v>147</v>
      </c>
      <c r="AW153" s="14" t="s">
        <v>31</v>
      </c>
      <c r="AX153" s="14" t="s">
        <v>82</v>
      </c>
      <c r="AY153" s="252" t="s">
        <v>138</v>
      </c>
    </row>
    <row r="154" s="12" customFormat="1" ht="22.8" customHeight="1">
      <c r="A154" s="12"/>
      <c r="B154" s="202"/>
      <c r="C154" s="203"/>
      <c r="D154" s="204" t="s">
        <v>73</v>
      </c>
      <c r="E154" s="216" t="s">
        <v>178</v>
      </c>
      <c r="F154" s="216" t="s">
        <v>184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SUM(P155:P199)</f>
        <v>0</v>
      </c>
      <c r="Q154" s="210"/>
      <c r="R154" s="211">
        <f>SUM(R155:R199)</f>
        <v>4.5694829999999991</v>
      </c>
      <c r="S154" s="210"/>
      <c r="T154" s="212">
        <f>SUM(T155:T199)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82</v>
      </c>
      <c r="AT154" s="214" t="s">
        <v>73</v>
      </c>
      <c r="AU154" s="214" t="s">
        <v>82</v>
      </c>
      <c r="AY154" s="213" t="s">
        <v>138</v>
      </c>
      <c r="BK154" s="215">
        <f>SUM(BK155:BK199)</f>
        <v>0</v>
      </c>
    </row>
    <row r="155" s="2" customFormat="1" ht="24.15" customHeight="1">
      <c r="A155" s="38"/>
      <c r="B155" s="39"/>
      <c r="C155" s="218" t="s">
        <v>178</v>
      </c>
      <c r="D155" s="218" t="s">
        <v>141</v>
      </c>
      <c r="E155" s="219" t="s">
        <v>186</v>
      </c>
      <c r="F155" s="220" t="s">
        <v>187</v>
      </c>
      <c r="G155" s="221" t="s">
        <v>181</v>
      </c>
      <c r="H155" s="222">
        <v>93.5</v>
      </c>
      <c r="I155" s="223"/>
      <c r="J155" s="224">
        <f>ROUND(I155*H155,2)</f>
        <v>0</v>
      </c>
      <c r="K155" s="220" t="s">
        <v>145</v>
      </c>
      <c r="L155" s="44"/>
      <c r="M155" s="225" t="s">
        <v>1</v>
      </c>
      <c r="N155" s="226" t="s">
        <v>40</v>
      </c>
      <c r="O155" s="91"/>
      <c r="P155" s="227">
        <f>O155*H155</f>
        <v>0</v>
      </c>
      <c r="Q155" s="227">
        <v>0.0073499999999999998</v>
      </c>
      <c r="R155" s="227">
        <f>Q155*H155</f>
        <v>0.68722499999999997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146</v>
      </c>
      <c r="AT155" s="229" t="s">
        <v>141</v>
      </c>
      <c r="AU155" s="229" t="s">
        <v>147</v>
      </c>
      <c r="AY155" s="17" t="s">
        <v>138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147</v>
      </c>
      <c r="BK155" s="230">
        <f>ROUND(I155*H155,2)</f>
        <v>0</v>
      </c>
      <c r="BL155" s="17" t="s">
        <v>146</v>
      </c>
      <c r="BM155" s="229" t="s">
        <v>853</v>
      </c>
    </row>
    <row r="156" s="13" customFormat="1">
      <c r="A156" s="13"/>
      <c r="B156" s="231"/>
      <c r="C156" s="232"/>
      <c r="D156" s="233" t="s">
        <v>149</v>
      </c>
      <c r="E156" s="234" t="s">
        <v>1</v>
      </c>
      <c r="F156" s="235" t="s">
        <v>189</v>
      </c>
      <c r="G156" s="232"/>
      <c r="H156" s="234" t="s">
        <v>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149</v>
      </c>
      <c r="AU156" s="241" t="s">
        <v>147</v>
      </c>
      <c r="AV156" s="13" t="s">
        <v>82</v>
      </c>
      <c r="AW156" s="13" t="s">
        <v>31</v>
      </c>
      <c r="AX156" s="13" t="s">
        <v>74</v>
      </c>
      <c r="AY156" s="241" t="s">
        <v>138</v>
      </c>
    </row>
    <row r="157" s="14" customFormat="1">
      <c r="A157" s="14"/>
      <c r="B157" s="242"/>
      <c r="C157" s="243"/>
      <c r="D157" s="233" t="s">
        <v>149</v>
      </c>
      <c r="E157" s="244" t="s">
        <v>1</v>
      </c>
      <c r="F157" s="245" t="s">
        <v>854</v>
      </c>
      <c r="G157" s="243"/>
      <c r="H157" s="246">
        <v>78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149</v>
      </c>
      <c r="AU157" s="252" t="s">
        <v>147</v>
      </c>
      <c r="AV157" s="14" t="s">
        <v>147</v>
      </c>
      <c r="AW157" s="14" t="s">
        <v>31</v>
      </c>
      <c r="AX157" s="14" t="s">
        <v>74</v>
      </c>
      <c r="AY157" s="252" t="s">
        <v>138</v>
      </c>
    </row>
    <row r="158" s="13" customFormat="1">
      <c r="A158" s="13"/>
      <c r="B158" s="231"/>
      <c r="C158" s="232"/>
      <c r="D158" s="233" t="s">
        <v>149</v>
      </c>
      <c r="E158" s="234" t="s">
        <v>1</v>
      </c>
      <c r="F158" s="235" t="s">
        <v>191</v>
      </c>
      <c r="G158" s="232"/>
      <c r="H158" s="234" t="s">
        <v>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149</v>
      </c>
      <c r="AU158" s="241" t="s">
        <v>147</v>
      </c>
      <c r="AV158" s="13" t="s">
        <v>82</v>
      </c>
      <c r="AW158" s="13" t="s">
        <v>31</v>
      </c>
      <c r="AX158" s="13" t="s">
        <v>74</v>
      </c>
      <c r="AY158" s="241" t="s">
        <v>138</v>
      </c>
    </row>
    <row r="159" s="14" customFormat="1">
      <c r="A159" s="14"/>
      <c r="B159" s="242"/>
      <c r="C159" s="243"/>
      <c r="D159" s="233" t="s">
        <v>149</v>
      </c>
      <c r="E159" s="244" t="s">
        <v>1</v>
      </c>
      <c r="F159" s="245" t="s">
        <v>855</v>
      </c>
      <c r="G159" s="243"/>
      <c r="H159" s="246">
        <v>19.5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149</v>
      </c>
      <c r="AU159" s="252" t="s">
        <v>147</v>
      </c>
      <c r="AV159" s="14" t="s">
        <v>147</v>
      </c>
      <c r="AW159" s="14" t="s">
        <v>31</v>
      </c>
      <c r="AX159" s="14" t="s">
        <v>74</v>
      </c>
      <c r="AY159" s="252" t="s">
        <v>138</v>
      </c>
    </row>
    <row r="160" s="13" customFormat="1">
      <c r="A160" s="13"/>
      <c r="B160" s="231"/>
      <c r="C160" s="232"/>
      <c r="D160" s="233" t="s">
        <v>149</v>
      </c>
      <c r="E160" s="234" t="s">
        <v>1</v>
      </c>
      <c r="F160" s="235" t="s">
        <v>193</v>
      </c>
      <c r="G160" s="232"/>
      <c r="H160" s="234" t="s">
        <v>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149</v>
      </c>
      <c r="AU160" s="241" t="s">
        <v>147</v>
      </c>
      <c r="AV160" s="13" t="s">
        <v>82</v>
      </c>
      <c r="AW160" s="13" t="s">
        <v>31</v>
      </c>
      <c r="AX160" s="13" t="s">
        <v>74</v>
      </c>
      <c r="AY160" s="241" t="s">
        <v>138</v>
      </c>
    </row>
    <row r="161" s="14" customFormat="1">
      <c r="A161" s="14"/>
      <c r="B161" s="242"/>
      <c r="C161" s="243"/>
      <c r="D161" s="233" t="s">
        <v>149</v>
      </c>
      <c r="E161" s="244" t="s">
        <v>1</v>
      </c>
      <c r="F161" s="245" t="s">
        <v>856</v>
      </c>
      <c r="G161" s="243"/>
      <c r="H161" s="246">
        <v>-4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149</v>
      </c>
      <c r="AU161" s="252" t="s">
        <v>147</v>
      </c>
      <c r="AV161" s="14" t="s">
        <v>147</v>
      </c>
      <c r="AW161" s="14" t="s">
        <v>31</v>
      </c>
      <c r="AX161" s="14" t="s">
        <v>74</v>
      </c>
      <c r="AY161" s="252" t="s">
        <v>138</v>
      </c>
    </row>
    <row r="162" s="15" customFormat="1">
      <c r="A162" s="15"/>
      <c r="B162" s="267"/>
      <c r="C162" s="268"/>
      <c r="D162" s="233" t="s">
        <v>149</v>
      </c>
      <c r="E162" s="269" t="s">
        <v>1</v>
      </c>
      <c r="F162" s="270" t="s">
        <v>177</v>
      </c>
      <c r="G162" s="268"/>
      <c r="H162" s="271">
        <v>93.5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149</v>
      </c>
      <c r="AU162" s="277" t="s">
        <v>147</v>
      </c>
      <c r="AV162" s="15" t="s">
        <v>146</v>
      </c>
      <c r="AW162" s="15" t="s">
        <v>31</v>
      </c>
      <c r="AX162" s="15" t="s">
        <v>82</v>
      </c>
      <c r="AY162" s="277" t="s">
        <v>138</v>
      </c>
    </row>
    <row r="163" s="2" customFormat="1" ht="24.15" customHeight="1">
      <c r="A163" s="38"/>
      <c r="B163" s="39"/>
      <c r="C163" s="218" t="s">
        <v>185</v>
      </c>
      <c r="D163" s="218" t="s">
        <v>141</v>
      </c>
      <c r="E163" s="219" t="s">
        <v>195</v>
      </c>
      <c r="F163" s="220" t="s">
        <v>196</v>
      </c>
      <c r="G163" s="221" t="s">
        <v>181</v>
      </c>
      <c r="H163" s="222">
        <v>93.5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40</v>
      </c>
      <c r="O163" s="91"/>
      <c r="P163" s="227">
        <f>O163*H163</f>
        <v>0</v>
      </c>
      <c r="Q163" s="227">
        <v>0.00025999999999999998</v>
      </c>
      <c r="R163" s="227">
        <f>Q163*H163</f>
        <v>0.024309999999999998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146</v>
      </c>
      <c r="AT163" s="229" t="s">
        <v>141</v>
      </c>
      <c r="AU163" s="229" t="s">
        <v>147</v>
      </c>
      <c r="AY163" s="17" t="s">
        <v>138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147</v>
      </c>
      <c r="BK163" s="230">
        <f>ROUND(I163*H163,2)</f>
        <v>0</v>
      </c>
      <c r="BL163" s="17" t="s">
        <v>146</v>
      </c>
      <c r="BM163" s="229" t="s">
        <v>857</v>
      </c>
    </row>
    <row r="164" s="13" customFormat="1">
      <c r="A164" s="13"/>
      <c r="B164" s="231"/>
      <c r="C164" s="232"/>
      <c r="D164" s="233" t="s">
        <v>149</v>
      </c>
      <c r="E164" s="234" t="s">
        <v>1</v>
      </c>
      <c r="F164" s="235" t="s">
        <v>189</v>
      </c>
      <c r="G164" s="232"/>
      <c r="H164" s="234" t="s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149</v>
      </c>
      <c r="AU164" s="241" t="s">
        <v>147</v>
      </c>
      <c r="AV164" s="13" t="s">
        <v>82</v>
      </c>
      <c r="AW164" s="13" t="s">
        <v>31</v>
      </c>
      <c r="AX164" s="13" t="s">
        <v>74</v>
      </c>
      <c r="AY164" s="241" t="s">
        <v>138</v>
      </c>
    </row>
    <row r="165" s="14" customFormat="1">
      <c r="A165" s="14"/>
      <c r="B165" s="242"/>
      <c r="C165" s="243"/>
      <c r="D165" s="233" t="s">
        <v>149</v>
      </c>
      <c r="E165" s="244" t="s">
        <v>1</v>
      </c>
      <c r="F165" s="245" t="s">
        <v>854</v>
      </c>
      <c r="G165" s="243"/>
      <c r="H165" s="246">
        <v>78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149</v>
      </c>
      <c r="AU165" s="252" t="s">
        <v>147</v>
      </c>
      <c r="AV165" s="14" t="s">
        <v>147</v>
      </c>
      <c r="AW165" s="14" t="s">
        <v>31</v>
      </c>
      <c r="AX165" s="14" t="s">
        <v>74</v>
      </c>
      <c r="AY165" s="252" t="s">
        <v>138</v>
      </c>
    </row>
    <row r="166" s="13" customFormat="1">
      <c r="A166" s="13"/>
      <c r="B166" s="231"/>
      <c r="C166" s="232"/>
      <c r="D166" s="233" t="s">
        <v>149</v>
      </c>
      <c r="E166" s="234" t="s">
        <v>1</v>
      </c>
      <c r="F166" s="235" t="s">
        <v>191</v>
      </c>
      <c r="G166" s="232"/>
      <c r="H166" s="234" t="s">
        <v>1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149</v>
      </c>
      <c r="AU166" s="241" t="s">
        <v>147</v>
      </c>
      <c r="AV166" s="13" t="s">
        <v>82</v>
      </c>
      <c r="AW166" s="13" t="s">
        <v>31</v>
      </c>
      <c r="AX166" s="13" t="s">
        <v>74</v>
      </c>
      <c r="AY166" s="241" t="s">
        <v>138</v>
      </c>
    </row>
    <row r="167" s="14" customFormat="1">
      <c r="A167" s="14"/>
      <c r="B167" s="242"/>
      <c r="C167" s="243"/>
      <c r="D167" s="233" t="s">
        <v>149</v>
      </c>
      <c r="E167" s="244" t="s">
        <v>1</v>
      </c>
      <c r="F167" s="245" t="s">
        <v>855</v>
      </c>
      <c r="G167" s="243"/>
      <c r="H167" s="246">
        <v>19.5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149</v>
      </c>
      <c r="AU167" s="252" t="s">
        <v>147</v>
      </c>
      <c r="AV167" s="14" t="s">
        <v>147</v>
      </c>
      <c r="AW167" s="14" t="s">
        <v>31</v>
      </c>
      <c r="AX167" s="14" t="s">
        <v>74</v>
      </c>
      <c r="AY167" s="252" t="s">
        <v>138</v>
      </c>
    </row>
    <row r="168" s="13" customFormat="1">
      <c r="A168" s="13"/>
      <c r="B168" s="231"/>
      <c r="C168" s="232"/>
      <c r="D168" s="233" t="s">
        <v>149</v>
      </c>
      <c r="E168" s="234" t="s">
        <v>1</v>
      </c>
      <c r="F168" s="235" t="s">
        <v>193</v>
      </c>
      <c r="G168" s="232"/>
      <c r="H168" s="234" t="s">
        <v>1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149</v>
      </c>
      <c r="AU168" s="241" t="s">
        <v>147</v>
      </c>
      <c r="AV168" s="13" t="s">
        <v>82</v>
      </c>
      <c r="AW168" s="13" t="s">
        <v>31</v>
      </c>
      <c r="AX168" s="13" t="s">
        <v>74</v>
      </c>
      <c r="AY168" s="241" t="s">
        <v>138</v>
      </c>
    </row>
    <row r="169" s="14" customFormat="1">
      <c r="A169" s="14"/>
      <c r="B169" s="242"/>
      <c r="C169" s="243"/>
      <c r="D169" s="233" t="s">
        <v>149</v>
      </c>
      <c r="E169" s="244" t="s">
        <v>1</v>
      </c>
      <c r="F169" s="245" t="s">
        <v>856</v>
      </c>
      <c r="G169" s="243"/>
      <c r="H169" s="246">
        <v>-4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149</v>
      </c>
      <c r="AU169" s="252" t="s">
        <v>147</v>
      </c>
      <c r="AV169" s="14" t="s">
        <v>147</v>
      </c>
      <c r="AW169" s="14" t="s">
        <v>31</v>
      </c>
      <c r="AX169" s="14" t="s">
        <v>74</v>
      </c>
      <c r="AY169" s="252" t="s">
        <v>138</v>
      </c>
    </row>
    <row r="170" s="15" customFormat="1">
      <c r="A170" s="15"/>
      <c r="B170" s="267"/>
      <c r="C170" s="268"/>
      <c r="D170" s="233" t="s">
        <v>149</v>
      </c>
      <c r="E170" s="269" t="s">
        <v>1</v>
      </c>
      <c r="F170" s="270" t="s">
        <v>177</v>
      </c>
      <c r="G170" s="268"/>
      <c r="H170" s="271">
        <v>93.5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149</v>
      </c>
      <c r="AU170" s="277" t="s">
        <v>147</v>
      </c>
      <c r="AV170" s="15" t="s">
        <v>146</v>
      </c>
      <c r="AW170" s="15" t="s">
        <v>31</v>
      </c>
      <c r="AX170" s="15" t="s">
        <v>82</v>
      </c>
      <c r="AY170" s="277" t="s">
        <v>138</v>
      </c>
    </row>
    <row r="171" s="2" customFormat="1" ht="24.15" customHeight="1">
      <c r="A171" s="38"/>
      <c r="B171" s="39"/>
      <c r="C171" s="218" t="s">
        <v>166</v>
      </c>
      <c r="D171" s="218" t="s">
        <v>141</v>
      </c>
      <c r="E171" s="219" t="s">
        <v>199</v>
      </c>
      <c r="F171" s="220" t="s">
        <v>200</v>
      </c>
      <c r="G171" s="221" t="s">
        <v>181</v>
      </c>
      <c r="H171" s="222">
        <v>93.5</v>
      </c>
      <c r="I171" s="223"/>
      <c r="J171" s="224">
        <f>ROUND(I171*H171,2)</f>
        <v>0</v>
      </c>
      <c r="K171" s="220" t="s">
        <v>145</v>
      </c>
      <c r="L171" s="44"/>
      <c r="M171" s="225" t="s">
        <v>1</v>
      </c>
      <c r="N171" s="226" t="s">
        <v>40</v>
      </c>
      <c r="O171" s="91"/>
      <c r="P171" s="227">
        <f>O171*H171</f>
        <v>0</v>
      </c>
      <c r="Q171" s="227">
        <v>0.018380000000000001</v>
      </c>
      <c r="R171" s="227">
        <f>Q171*H171</f>
        <v>1.7185300000000001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146</v>
      </c>
      <c r="AT171" s="229" t="s">
        <v>141</v>
      </c>
      <c r="AU171" s="229" t="s">
        <v>147</v>
      </c>
      <c r="AY171" s="17" t="s">
        <v>138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147</v>
      </c>
      <c r="BK171" s="230">
        <f>ROUND(I171*H171,2)</f>
        <v>0</v>
      </c>
      <c r="BL171" s="17" t="s">
        <v>146</v>
      </c>
      <c r="BM171" s="229" t="s">
        <v>858</v>
      </c>
    </row>
    <row r="172" s="13" customFormat="1">
      <c r="A172" s="13"/>
      <c r="B172" s="231"/>
      <c r="C172" s="232"/>
      <c r="D172" s="233" t="s">
        <v>149</v>
      </c>
      <c r="E172" s="234" t="s">
        <v>1</v>
      </c>
      <c r="F172" s="235" t="s">
        <v>189</v>
      </c>
      <c r="G172" s="232"/>
      <c r="H172" s="234" t="s">
        <v>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149</v>
      </c>
      <c r="AU172" s="241" t="s">
        <v>147</v>
      </c>
      <c r="AV172" s="13" t="s">
        <v>82</v>
      </c>
      <c r="AW172" s="13" t="s">
        <v>31</v>
      </c>
      <c r="AX172" s="13" t="s">
        <v>74</v>
      </c>
      <c r="AY172" s="241" t="s">
        <v>138</v>
      </c>
    </row>
    <row r="173" s="14" customFormat="1">
      <c r="A173" s="14"/>
      <c r="B173" s="242"/>
      <c r="C173" s="243"/>
      <c r="D173" s="233" t="s">
        <v>149</v>
      </c>
      <c r="E173" s="244" t="s">
        <v>1</v>
      </c>
      <c r="F173" s="245" t="s">
        <v>854</v>
      </c>
      <c r="G173" s="243"/>
      <c r="H173" s="246">
        <v>78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149</v>
      </c>
      <c r="AU173" s="252" t="s">
        <v>147</v>
      </c>
      <c r="AV173" s="14" t="s">
        <v>147</v>
      </c>
      <c r="AW173" s="14" t="s">
        <v>31</v>
      </c>
      <c r="AX173" s="14" t="s">
        <v>74</v>
      </c>
      <c r="AY173" s="252" t="s">
        <v>138</v>
      </c>
    </row>
    <row r="174" s="13" customFormat="1">
      <c r="A174" s="13"/>
      <c r="B174" s="231"/>
      <c r="C174" s="232"/>
      <c r="D174" s="233" t="s">
        <v>149</v>
      </c>
      <c r="E174" s="234" t="s">
        <v>1</v>
      </c>
      <c r="F174" s="235" t="s">
        <v>191</v>
      </c>
      <c r="G174" s="232"/>
      <c r="H174" s="234" t="s">
        <v>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149</v>
      </c>
      <c r="AU174" s="241" t="s">
        <v>147</v>
      </c>
      <c r="AV174" s="13" t="s">
        <v>82</v>
      </c>
      <c r="AW174" s="13" t="s">
        <v>31</v>
      </c>
      <c r="AX174" s="13" t="s">
        <v>74</v>
      </c>
      <c r="AY174" s="241" t="s">
        <v>138</v>
      </c>
    </row>
    <row r="175" s="14" customFormat="1">
      <c r="A175" s="14"/>
      <c r="B175" s="242"/>
      <c r="C175" s="243"/>
      <c r="D175" s="233" t="s">
        <v>149</v>
      </c>
      <c r="E175" s="244" t="s">
        <v>1</v>
      </c>
      <c r="F175" s="245" t="s">
        <v>855</v>
      </c>
      <c r="G175" s="243"/>
      <c r="H175" s="246">
        <v>19.5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149</v>
      </c>
      <c r="AU175" s="252" t="s">
        <v>147</v>
      </c>
      <c r="AV175" s="14" t="s">
        <v>147</v>
      </c>
      <c r="AW175" s="14" t="s">
        <v>31</v>
      </c>
      <c r="AX175" s="14" t="s">
        <v>74</v>
      </c>
      <c r="AY175" s="252" t="s">
        <v>138</v>
      </c>
    </row>
    <row r="176" s="13" customFormat="1">
      <c r="A176" s="13"/>
      <c r="B176" s="231"/>
      <c r="C176" s="232"/>
      <c r="D176" s="233" t="s">
        <v>149</v>
      </c>
      <c r="E176" s="234" t="s">
        <v>1</v>
      </c>
      <c r="F176" s="235" t="s">
        <v>193</v>
      </c>
      <c r="G176" s="232"/>
      <c r="H176" s="234" t="s">
        <v>1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149</v>
      </c>
      <c r="AU176" s="241" t="s">
        <v>147</v>
      </c>
      <c r="AV176" s="13" t="s">
        <v>82</v>
      </c>
      <c r="AW176" s="13" t="s">
        <v>31</v>
      </c>
      <c r="AX176" s="13" t="s">
        <v>74</v>
      </c>
      <c r="AY176" s="241" t="s">
        <v>138</v>
      </c>
    </row>
    <row r="177" s="14" customFormat="1">
      <c r="A177" s="14"/>
      <c r="B177" s="242"/>
      <c r="C177" s="243"/>
      <c r="D177" s="233" t="s">
        <v>149</v>
      </c>
      <c r="E177" s="244" t="s">
        <v>1</v>
      </c>
      <c r="F177" s="245" t="s">
        <v>856</v>
      </c>
      <c r="G177" s="243"/>
      <c r="H177" s="246">
        <v>-4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149</v>
      </c>
      <c r="AU177" s="252" t="s">
        <v>147</v>
      </c>
      <c r="AV177" s="14" t="s">
        <v>147</v>
      </c>
      <c r="AW177" s="14" t="s">
        <v>31</v>
      </c>
      <c r="AX177" s="14" t="s">
        <v>74</v>
      </c>
      <c r="AY177" s="252" t="s">
        <v>138</v>
      </c>
    </row>
    <row r="178" s="15" customFormat="1">
      <c r="A178" s="15"/>
      <c r="B178" s="267"/>
      <c r="C178" s="268"/>
      <c r="D178" s="233" t="s">
        <v>149</v>
      </c>
      <c r="E178" s="269" t="s">
        <v>1</v>
      </c>
      <c r="F178" s="270" t="s">
        <v>177</v>
      </c>
      <c r="G178" s="268"/>
      <c r="H178" s="271">
        <v>93.5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149</v>
      </c>
      <c r="AU178" s="277" t="s">
        <v>147</v>
      </c>
      <c r="AV178" s="15" t="s">
        <v>146</v>
      </c>
      <c r="AW178" s="15" t="s">
        <v>31</v>
      </c>
      <c r="AX178" s="15" t="s">
        <v>82</v>
      </c>
      <c r="AY178" s="277" t="s">
        <v>138</v>
      </c>
    </row>
    <row r="179" s="2" customFormat="1" ht="24.15" customHeight="1">
      <c r="A179" s="38"/>
      <c r="B179" s="39"/>
      <c r="C179" s="218" t="s">
        <v>198</v>
      </c>
      <c r="D179" s="218" t="s">
        <v>141</v>
      </c>
      <c r="E179" s="219" t="s">
        <v>203</v>
      </c>
      <c r="F179" s="220" t="s">
        <v>204</v>
      </c>
      <c r="G179" s="221" t="s">
        <v>181</v>
      </c>
      <c r="H179" s="222">
        <v>191</v>
      </c>
      <c r="I179" s="223"/>
      <c r="J179" s="224">
        <f>ROUND(I179*H179,2)</f>
        <v>0</v>
      </c>
      <c r="K179" s="220" t="s">
        <v>145</v>
      </c>
      <c r="L179" s="44"/>
      <c r="M179" s="225" t="s">
        <v>1</v>
      </c>
      <c r="N179" s="226" t="s">
        <v>40</v>
      </c>
      <c r="O179" s="91"/>
      <c r="P179" s="227">
        <f>O179*H179</f>
        <v>0</v>
      </c>
      <c r="Q179" s="227">
        <v>0.0079000000000000008</v>
      </c>
      <c r="R179" s="227">
        <f>Q179*H179</f>
        <v>1.5089000000000001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146</v>
      </c>
      <c r="AT179" s="229" t="s">
        <v>141</v>
      </c>
      <c r="AU179" s="229" t="s">
        <v>147</v>
      </c>
      <c r="AY179" s="17" t="s">
        <v>138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147</v>
      </c>
      <c r="BK179" s="230">
        <f>ROUND(I179*H179,2)</f>
        <v>0</v>
      </c>
      <c r="BL179" s="17" t="s">
        <v>146</v>
      </c>
      <c r="BM179" s="229" t="s">
        <v>859</v>
      </c>
    </row>
    <row r="180" s="13" customFormat="1">
      <c r="A180" s="13"/>
      <c r="B180" s="231"/>
      <c r="C180" s="232"/>
      <c r="D180" s="233" t="s">
        <v>149</v>
      </c>
      <c r="E180" s="234" t="s">
        <v>1</v>
      </c>
      <c r="F180" s="235" t="s">
        <v>189</v>
      </c>
      <c r="G180" s="232"/>
      <c r="H180" s="234" t="s">
        <v>1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149</v>
      </c>
      <c r="AU180" s="241" t="s">
        <v>147</v>
      </c>
      <c r="AV180" s="13" t="s">
        <v>82</v>
      </c>
      <c r="AW180" s="13" t="s">
        <v>31</v>
      </c>
      <c r="AX180" s="13" t="s">
        <v>74</v>
      </c>
      <c r="AY180" s="241" t="s">
        <v>138</v>
      </c>
    </row>
    <row r="181" s="14" customFormat="1">
      <c r="A181" s="14"/>
      <c r="B181" s="242"/>
      <c r="C181" s="243"/>
      <c r="D181" s="233" t="s">
        <v>149</v>
      </c>
      <c r="E181" s="244" t="s">
        <v>1</v>
      </c>
      <c r="F181" s="245" t="s">
        <v>860</v>
      </c>
      <c r="G181" s="243"/>
      <c r="H181" s="246">
        <v>156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149</v>
      </c>
      <c r="AU181" s="252" t="s">
        <v>147</v>
      </c>
      <c r="AV181" s="14" t="s">
        <v>147</v>
      </c>
      <c r="AW181" s="14" t="s">
        <v>31</v>
      </c>
      <c r="AX181" s="14" t="s">
        <v>74</v>
      </c>
      <c r="AY181" s="252" t="s">
        <v>138</v>
      </c>
    </row>
    <row r="182" s="13" customFormat="1">
      <c r="A182" s="13"/>
      <c r="B182" s="231"/>
      <c r="C182" s="232"/>
      <c r="D182" s="233" t="s">
        <v>149</v>
      </c>
      <c r="E182" s="234" t="s">
        <v>1</v>
      </c>
      <c r="F182" s="235" t="s">
        <v>191</v>
      </c>
      <c r="G182" s="232"/>
      <c r="H182" s="234" t="s">
        <v>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149</v>
      </c>
      <c r="AU182" s="241" t="s">
        <v>147</v>
      </c>
      <c r="AV182" s="13" t="s">
        <v>82</v>
      </c>
      <c r="AW182" s="13" t="s">
        <v>31</v>
      </c>
      <c r="AX182" s="13" t="s">
        <v>74</v>
      </c>
      <c r="AY182" s="241" t="s">
        <v>138</v>
      </c>
    </row>
    <row r="183" s="14" customFormat="1">
      <c r="A183" s="14"/>
      <c r="B183" s="242"/>
      <c r="C183" s="243"/>
      <c r="D183" s="233" t="s">
        <v>149</v>
      </c>
      <c r="E183" s="244" t="s">
        <v>1</v>
      </c>
      <c r="F183" s="245" t="s">
        <v>861</v>
      </c>
      <c r="G183" s="243"/>
      <c r="H183" s="246">
        <v>39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149</v>
      </c>
      <c r="AU183" s="252" t="s">
        <v>147</v>
      </c>
      <c r="AV183" s="14" t="s">
        <v>147</v>
      </c>
      <c r="AW183" s="14" t="s">
        <v>31</v>
      </c>
      <c r="AX183" s="14" t="s">
        <v>74</v>
      </c>
      <c r="AY183" s="252" t="s">
        <v>138</v>
      </c>
    </row>
    <row r="184" s="13" customFormat="1">
      <c r="A184" s="13"/>
      <c r="B184" s="231"/>
      <c r="C184" s="232"/>
      <c r="D184" s="233" t="s">
        <v>149</v>
      </c>
      <c r="E184" s="234" t="s">
        <v>1</v>
      </c>
      <c r="F184" s="235" t="s">
        <v>193</v>
      </c>
      <c r="G184" s="232"/>
      <c r="H184" s="234" t="s">
        <v>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149</v>
      </c>
      <c r="AU184" s="241" t="s">
        <v>147</v>
      </c>
      <c r="AV184" s="13" t="s">
        <v>82</v>
      </c>
      <c r="AW184" s="13" t="s">
        <v>31</v>
      </c>
      <c r="AX184" s="13" t="s">
        <v>74</v>
      </c>
      <c r="AY184" s="241" t="s">
        <v>138</v>
      </c>
    </row>
    <row r="185" s="14" customFormat="1">
      <c r="A185" s="14"/>
      <c r="B185" s="242"/>
      <c r="C185" s="243"/>
      <c r="D185" s="233" t="s">
        <v>149</v>
      </c>
      <c r="E185" s="244" t="s">
        <v>1</v>
      </c>
      <c r="F185" s="245" t="s">
        <v>856</v>
      </c>
      <c r="G185" s="243"/>
      <c r="H185" s="246">
        <v>-4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149</v>
      </c>
      <c r="AU185" s="252" t="s">
        <v>147</v>
      </c>
      <c r="AV185" s="14" t="s">
        <v>147</v>
      </c>
      <c r="AW185" s="14" t="s">
        <v>31</v>
      </c>
      <c r="AX185" s="14" t="s">
        <v>74</v>
      </c>
      <c r="AY185" s="252" t="s">
        <v>138</v>
      </c>
    </row>
    <row r="186" s="15" customFormat="1">
      <c r="A186" s="15"/>
      <c r="B186" s="267"/>
      <c r="C186" s="268"/>
      <c r="D186" s="233" t="s">
        <v>149</v>
      </c>
      <c r="E186" s="269" t="s">
        <v>1</v>
      </c>
      <c r="F186" s="270" t="s">
        <v>177</v>
      </c>
      <c r="G186" s="268"/>
      <c r="H186" s="271">
        <v>191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149</v>
      </c>
      <c r="AU186" s="277" t="s">
        <v>147</v>
      </c>
      <c r="AV186" s="15" t="s">
        <v>146</v>
      </c>
      <c r="AW186" s="15" t="s">
        <v>31</v>
      </c>
      <c r="AX186" s="15" t="s">
        <v>82</v>
      </c>
      <c r="AY186" s="277" t="s">
        <v>138</v>
      </c>
    </row>
    <row r="187" s="2" customFormat="1" ht="24.15" customHeight="1">
      <c r="A187" s="38"/>
      <c r="B187" s="39"/>
      <c r="C187" s="218" t="s">
        <v>202</v>
      </c>
      <c r="D187" s="218" t="s">
        <v>141</v>
      </c>
      <c r="E187" s="219" t="s">
        <v>210</v>
      </c>
      <c r="F187" s="220" t="s">
        <v>211</v>
      </c>
      <c r="G187" s="221" t="s">
        <v>181</v>
      </c>
      <c r="H187" s="222">
        <v>17.600000000000001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40</v>
      </c>
      <c r="O187" s="91"/>
      <c r="P187" s="227">
        <f>O187*H187</f>
        <v>0</v>
      </c>
      <c r="Q187" s="227">
        <v>0.033579999999999999</v>
      </c>
      <c r="R187" s="227">
        <f>Q187*H187</f>
        <v>0.59100799999999998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146</v>
      </c>
      <c r="AT187" s="229" t="s">
        <v>141</v>
      </c>
      <c r="AU187" s="229" t="s">
        <v>147</v>
      </c>
      <c r="AY187" s="17" t="s">
        <v>138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147</v>
      </c>
      <c r="BK187" s="230">
        <f>ROUND(I187*H187,2)</f>
        <v>0</v>
      </c>
      <c r="BL187" s="17" t="s">
        <v>146</v>
      </c>
      <c r="BM187" s="229" t="s">
        <v>862</v>
      </c>
    </row>
    <row r="188" s="13" customFormat="1">
      <c r="A188" s="13"/>
      <c r="B188" s="231"/>
      <c r="C188" s="232"/>
      <c r="D188" s="233" t="s">
        <v>149</v>
      </c>
      <c r="E188" s="234" t="s">
        <v>1</v>
      </c>
      <c r="F188" s="235" t="s">
        <v>213</v>
      </c>
      <c r="G188" s="232"/>
      <c r="H188" s="234" t="s">
        <v>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149</v>
      </c>
      <c r="AU188" s="241" t="s">
        <v>147</v>
      </c>
      <c r="AV188" s="13" t="s">
        <v>82</v>
      </c>
      <c r="AW188" s="13" t="s">
        <v>31</v>
      </c>
      <c r="AX188" s="13" t="s">
        <v>74</v>
      </c>
      <c r="AY188" s="241" t="s">
        <v>138</v>
      </c>
    </row>
    <row r="189" s="14" customFormat="1">
      <c r="A189" s="14"/>
      <c r="B189" s="242"/>
      <c r="C189" s="243"/>
      <c r="D189" s="233" t="s">
        <v>149</v>
      </c>
      <c r="E189" s="244" t="s">
        <v>1</v>
      </c>
      <c r="F189" s="245" t="s">
        <v>863</v>
      </c>
      <c r="G189" s="243"/>
      <c r="H189" s="246">
        <v>17.600000000000001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149</v>
      </c>
      <c r="AU189" s="252" t="s">
        <v>147</v>
      </c>
      <c r="AV189" s="14" t="s">
        <v>147</v>
      </c>
      <c r="AW189" s="14" t="s">
        <v>31</v>
      </c>
      <c r="AX189" s="14" t="s">
        <v>74</v>
      </c>
      <c r="AY189" s="252" t="s">
        <v>138</v>
      </c>
    </row>
    <row r="190" s="15" customFormat="1">
      <c r="A190" s="15"/>
      <c r="B190" s="267"/>
      <c r="C190" s="268"/>
      <c r="D190" s="233" t="s">
        <v>149</v>
      </c>
      <c r="E190" s="269" t="s">
        <v>1</v>
      </c>
      <c r="F190" s="270" t="s">
        <v>177</v>
      </c>
      <c r="G190" s="268"/>
      <c r="H190" s="271">
        <v>17.600000000000001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7" t="s">
        <v>149</v>
      </c>
      <c r="AU190" s="277" t="s">
        <v>147</v>
      </c>
      <c r="AV190" s="15" t="s">
        <v>146</v>
      </c>
      <c r="AW190" s="15" t="s">
        <v>31</v>
      </c>
      <c r="AX190" s="15" t="s">
        <v>82</v>
      </c>
      <c r="AY190" s="277" t="s">
        <v>138</v>
      </c>
    </row>
    <row r="191" s="2" customFormat="1" ht="16.5" customHeight="1">
      <c r="A191" s="38"/>
      <c r="B191" s="39"/>
      <c r="C191" s="218" t="s">
        <v>209</v>
      </c>
      <c r="D191" s="218" t="s">
        <v>141</v>
      </c>
      <c r="E191" s="219" t="s">
        <v>221</v>
      </c>
      <c r="F191" s="220" t="s">
        <v>222</v>
      </c>
      <c r="G191" s="221" t="s">
        <v>181</v>
      </c>
      <c r="H191" s="222">
        <v>46.299999999999997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40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146</v>
      </c>
      <c r="AT191" s="229" t="s">
        <v>141</v>
      </c>
      <c r="AU191" s="229" t="s">
        <v>147</v>
      </c>
      <c r="AY191" s="17" t="s">
        <v>138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147</v>
      </c>
      <c r="BK191" s="230">
        <f>ROUND(I191*H191,2)</f>
        <v>0</v>
      </c>
      <c r="BL191" s="17" t="s">
        <v>146</v>
      </c>
      <c r="BM191" s="229" t="s">
        <v>864</v>
      </c>
    </row>
    <row r="192" s="14" customFormat="1">
      <c r="A192" s="14"/>
      <c r="B192" s="242"/>
      <c r="C192" s="243"/>
      <c r="D192" s="233" t="s">
        <v>149</v>
      </c>
      <c r="E192" s="244" t="s">
        <v>1</v>
      </c>
      <c r="F192" s="245" t="s">
        <v>865</v>
      </c>
      <c r="G192" s="243"/>
      <c r="H192" s="246">
        <v>46.299999999999997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149</v>
      </c>
      <c r="AU192" s="252" t="s">
        <v>147</v>
      </c>
      <c r="AV192" s="14" t="s">
        <v>147</v>
      </c>
      <c r="AW192" s="14" t="s">
        <v>31</v>
      </c>
      <c r="AX192" s="14" t="s">
        <v>82</v>
      </c>
      <c r="AY192" s="252" t="s">
        <v>138</v>
      </c>
    </row>
    <row r="193" s="2" customFormat="1" ht="21.75" customHeight="1">
      <c r="A193" s="38"/>
      <c r="B193" s="39"/>
      <c r="C193" s="218" t="s">
        <v>215</v>
      </c>
      <c r="D193" s="218" t="s">
        <v>141</v>
      </c>
      <c r="E193" s="219" t="s">
        <v>226</v>
      </c>
      <c r="F193" s="220" t="s">
        <v>227</v>
      </c>
      <c r="G193" s="221" t="s">
        <v>173</v>
      </c>
      <c r="H193" s="222">
        <v>17.600000000000001</v>
      </c>
      <c r="I193" s="223"/>
      <c r="J193" s="224">
        <f>ROUND(I193*H193,2)</f>
        <v>0</v>
      </c>
      <c r="K193" s="220" t="s">
        <v>145</v>
      </c>
      <c r="L193" s="44"/>
      <c r="M193" s="225" t="s">
        <v>1</v>
      </c>
      <c r="N193" s="226" t="s">
        <v>40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146</v>
      </c>
      <c r="AT193" s="229" t="s">
        <v>141</v>
      </c>
      <c r="AU193" s="229" t="s">
        <v>147</v>
      </c>
      <c r="AY193" s="17" t="s">
        <v>138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147</v>
      </c>
      <c r="BK193" s="230">
        <f>ROUND(I193*H193,2)</f>
        <v>0</v>
      </c>
      <c r="BL193" s="17" t="s">
        <v>146</v>
      </c>
      <c r="BM193" s="229" t="s">
        <v>866</v>
      </c>
    </row>
    <row r="194" s="14" customFormat="1">
      <c r="A194" s="14"/>
      <c r="B194" s="242"/>
      <c r="C194" s="243"/>
      <c r="D194" s="233" t="s">
        <v>149</v>
      </c>
      <c r="E194" s="244" t="s">
        <v>1</v>
      </c>
      <c r="F194" s="245" t="s">
        <v>867</v>
      </c>
      <c r="G194" s="243"/>
      <c r="H194" s="246">
        <v>17.600000000000001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149</v>
      </c>
      <c r="AU194" s="252" t="s">
        <v>147</v>
      </c>
      <c r="AV194" s="14" t="s">
        <v>147</v>
      </c>
      <c r="AW194" s="14" t="s">
        <v>31</v>
      </c>
      <c r="AX194" s="14" t="s">
        <v>82</v>
      </c>
      <c r="AY194" s="252" t="s">
        <v>138</v>
      </c>
    </row>
    <row r="195" s="2" customFormat="1" ht="24.15" customHeight="1">
      <c r="A195" s="38"/>
      <c r="B195" s="39"/>
      <c r="C195" s="218" t="s">
        <v>220</v>
      </c>
      <c r="D195" s="218" t="s">
        <v>141</v>
      </c>
      <c r="E195" s="219" t="s">
        <v>258</v>
      </c>
      <c r="F195" s="220" t="s">
        <v>259</v>
      </c>
      <c r="G195" s="221" t="s">
        <v>144</v>
      </c>
      <c r="H195" s="222">
        <v>1</v>
      </c>
      <c r="I195" s="223"/>
      <c r="J195" s="224">
        <f>ROUND(I195*H195,2)</f>
        <v>0</v>
      </c>
      <c r="K195" s="220" t="s">
        <v>145</v>
      </c>
      <c r="L195" s="44"/>
      <c r="M195" s="225" t="s">
        <v>1</v>
      </c>
      <c r="N195" s="226" t="s">
        <v>40</v>
      </c>
      <c r="O195" s="91"/>
      <c r="P195" s="227">
        <f>O195*H195</f>
        <v>0</v>
      </c>
      <c r="Q195" s="227">
        <v>0.017770000000000001</v>
      </c>
      <c r="R195" s="227">
        <f>Q195*H195</f>
        <v>0.017770000000000001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146</v>
      </c>
      <c r="AT195" s="229" t="s">
        <v>141</v>
      </c>
      <c r="AU195" s="229" t="s">
        <v>147</v>
      </c>
      <c r="AY195" s="17" t="s">
        <v>138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147</v>
      </c>
      <c r="BK195" s="230">
        <f>ROUND(I195*H195,2)</f>
        <v>0</v>
      </c>
      <c r="BL195" s="17" t="s">
        <v>146</v>
      </c>
      <c r="BM195" s="229" t="s">
        <v>868</v>
      </c>
    </row>
    <row r="196" s="2" customFormat="1" ht="24.15" customHeight="1">
      <c r="A196" s="38"/>
      <c r="B196" s="39"/>
      <c r="C196" s="253" t="s">
        <v>225</v>
      </c>
      <c r="D196" s="253" t="s">
        <v>163</v>
      </c>
      <c r="E196" s="254" t="s">
        <v>262</v>
      </c>
      <c r="F196" s="255" t="s">
        <v>263</v>
      </c>
      <c r="G196" s="256" t="s">
        <v>144</v>
      </c>
      <c r="H196" s="257">
        <v>1</v>
      </c>
      <c r="I196" s="258"/>
      <c r="J196" s="259">
        <f>ROUND(I196*H196,2)</f>
        <v>0</v>
      </c>
      <c r="K196" s="255" t="s">
        <v>145</v>
      </c>
      <c r="L196" s="260"/>
      <c r="M196" s="261" t="s">
        <v>1</v>
      </c>
      <c r="N196" s="262" t="s">
        <v>40</v>
      </c>
      <c r="O196" s="91"/>
      <c r="P196" s="227">
        <f>O196*H196</f>
        <v>0</v>
      </c>
      <c r="Q196" s="227">
        <v>0.021149999999999999</v>
      </c>
      <c r="R196" s="227">
        <f>Q196*H196</f>
        <v>0.021149999999999999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166</v>
      </c>
      <c r="AT196" s="229" t="s">
        <v>163</v>
      </c>
      <c r="AU196" s="229" t="s">
        <v>147</v>
      </c>
      <c r="AY196" s="17" t="s">
        <v>138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147</v>
      </c>
      <c r="BK196" s="230">
        <f>ROUND(I196*H196,2)</f>
        <v>0</v>
      </c>
      <c r="BL196" s="17" t="s">
        <v>146</v>
      </c>
      <c r="BM196" s="229" t="s">
        <v>869</v>
      </c>
    </row>
    <row r="197" s="2" customFormat="1">
      <c r="A197" s="38"/>
      <c r="B197" s="39"/>
      <c r="C197" s="40"/>
      <c r="D197" s="233" t="s">
        <v>168</v>
      </c>
      <c r="E197" s="40"/>
      <c r="F197" s="263" t="s">
        <v>265</v>
      </c>
      <c r="G197" s="40"/>
      <c r="H197" s="40"/>
      <c r="I197" s="264"/>
      <c r="J197" s="40"/>
      <c r="K197" s="40"/>
      <c r="L197" s="44"/>
      <c r="M197" s="265"/>
      <c r="N197" s="266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168</v>
      </c>
      <c r="AU197" s="17" t="s">
        <v>147</v>
      </c>
    </row>
    <row r="198" s="2" customFormat="1" ht="24.15" customHeight="1">
      <c r="A198" s="38"/>
      <c r="B198" s="39"/>
      <c r="C198" s="218" t="s">
        <v>8</v>
      </c>
      <c r="D198" s="218" t="s">
        <v>141</v>
      </c>
      <c r="E198" s="219" t="s">
        <v>267</v>
      </c>
      <c r="F198" s="220" t="s">
        <v>268</v>
      </c>
      <c r="G198" s="221" t="s">
        <v>144</v>
      </c>
      <c r="H198" s="222">
        <v>1</v>
      </c>
      <c r="I198" s="223"/>
      <c r="J198" s="224">
        <f>ROUND(I198*H198,2)</f>
        <v>0</v>
      </c>
      <c r="K198" s="220" t="s">
        <v>145</v>
      </c>
      <c r="L198" s="44"/>
      <c r="M198" s="225" t="s">
        <v>1</v>
      </c>
      <c r="N198" s="226" t="s">
        <v>40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146</v>
      </c>
      <c r="AT198" s="229" t="s">
        <v>141</v>
      </c>
      <c r="AU198" s="229" t="s">
        <v>147</v>
      </c>
      <c r="AY198" s="17" t="s">
        <v>138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147</v>
      </c>
      <c r="BK198" s="230">
        <f>ROUND(I198*H198,2)</f>
        <v>0</v>
      </c>
      <c r="BL198" s="17" t="s">
        <v>146</v>
      </c>
      <c r="BM198" s="229" t="s">
        <v>870</v>
      </c>
    </row>
    <row r="199" s="2" customFormat="1" ht="16.5" customHeight="1">
      <c r="A199" s="38"/>
      <c r="B199" s="39"/>
      <c r="C199" s="253" t="s">
        <v>233</v>
      </c>
      <c r="D199" s="253" t="s">
        <v>163</v>
      </c>
      <c r="E199" s="254" t="s">
        <v>271</v>
      </c>
      <c r="F199" s="255" t="s">
        <v>272</v>
      </c>
      <c r="G199" s="256" t="s">
        <v>144</v>
      </c>
      <c r="H199" s="257">
        <v>1</v>
      </c>
      <c r="I199" s="258"/>
      <c r="J199" s="259">
        <f>ROUND(I199*H199,2)</f>
        <v>0</v>
      </c>
      <c r="K199" s="255" t="s">
        <v>145</v>
      </c>
      <c r="L199" s="260"/>
      <c r="M199" s="261" t="s">
        <v>1</v>
      </c>
      <c r="N199" s="262" t="s">
        <v>40</v>
      </c>
      <c r="O199" s="91"/>
      <c r="P199" s="227">
        <f>O199*H199</f>
        <v>0</v>
      </c>
      <c r="Q199" s="227">
        <v>0.00059000000000000003</v>
      </c>
      <c r="R199" s="227">
        <f>Q199*H199</f>
        <v>0.00059000000000000003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166</v>
      </c>
      <c r="AT199" s="229" t="s">
        <v>163</v>
      </c>
      <c r="AU199" s="229" t="s">
        <v>147</v>
      </c>
      <c r="AY199" s="17" t="s">
        <v>138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147</v>
      </c>
      <c r="BK199" s="230">
        <f>ROUND(I199*H199,2)</f>
        <v>0</v>
      </c>
      <c r="BL199" s="17" t="s">
        <v>146</v>
      </c>
      <c r="BM199" s="229" t="s">
        <v>871</v>
      </c>
    </row>
    <row r="200" s="12" customFormat="1" ht="22.8" customHeight="1">
      <c r="A200" s="12"/>
      <c r="B200" s="202"/>
      <c r="C200" s="203"/>
      <c r="D200" s="204" t="s">
        <v>73</v>
      </c>
      <c r="E200" s="216" t="s">
        <v>198</v>
      </c>
      <c r="F200" s="216" t="s">
        <v>274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SUM(P201:P241)</f>
        <v>0</v>
      </c>
      <c r="Q200" s="210"/>
      <c r="R200" s="211">
        <f>SUM(R201:R241)</f>
        <v>0.29624</v>
      </c>
      <c r="S200" s="210"/>
      <c r="T200" s="212">
        <f>SUM(T201:T241)</f>
        <v>36.943220000000004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82</v>
      </c>
      <c r="AT200" s="214" t="s">
        <v>73</v>
      </c>
      <c r="AU200" s="214" t="s">
        <v>82</v>
      </c>
      <c r="AY200" s="213" t="s">
        <v>138</v>
      </c>
      <c r="BK200" s="215">
        <f>SUM(BK201:BK241)</f>
        <v>0</v>
      </c>
    </row>
    <row r="201" s="2" customFormat="1" ht="33" customHeight="1">
      <c r="A201" s="38"/>
      <c r="B201" s="39"/>
      <c r="C201" s="218" t="s">
        <v>238</v>
      </c>
      <c r="D201" s="218" t="s">
        <v>141</v>
      </c>
      <c r="E201" s="219" t="s">
        <v>872</v>
      </c>
      <c r="F201" s="220" t="s">
        <v>873</v>
      </c>
      <c r="G201" s="221" t="s">
        <v>181</v>
      </c>
      <c r="H201" s="222">
        <v>92.599999999999994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40</v>
      </c>
      <c r="O201" s="91"/>
      <c r="P201" s="227">
        <f>O201*H201</f>
        <v>0</v>
      </c>
      <c r="Q201" s="227">
        <v>0.00012999999999999999</v>
      </c>
      <c r="R201" s="227">
        <f>Q201*H201</f>
        <v>0.012037999999999998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146</v>
      </c>
      <c r="AT201" s="229" t="s">
        <v>141</v>
      </c>
      <c r="AU201" s="229" t="s">
        <v>147</v>
      </c>
      <c r="AY201" s="17" t="s">
        <v>138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147</v>
      </c>
      <c r="BK201" s="230">
        <f>ROUND(I201*H201,2)</f>
        <v>0</v>
      </c>
      <c r="BL201" s="17" t="s">
        <v>146</v>
      </c>
      <c r="BM201" s="229" t="s">
        <v>874</v>
      </c>
    </row>
    <row r="202" s="14" customFormat="1">
      <c r="A202" s="14"/>
      <c r="B202" s="242"/>
      <c r="C202" s="243"/>
      <c r="D202" s="233" t="s">
        <v>149</v>
      </c>
      <c r="E202" s="244" t="s">
        <v>1</v>
      </c>
      <c r="F202" s="245" t="s">
        <v>875</v>
      </c>
      <c r="G202" s="243"/>
      <c r="H202" s="246">
        <v>92.599999999999994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149</v>
      </c>
      <c r="AU202" s="252" t="s">
        <v>147</v>
      </c>
      <c r="AV202" s="14" t="s">
        <v>147</v>
      </c>
      <c r="AW202" s="14" t="s">
        <v>31</v>
      </c>
      <c r="AX202" s="14" t="s">
        <v>74</v>
      </c>
      <c r="AY202" s="252" t="s">
        <v>138</v>
      </c>
    </row>
    <row r="203" s="15" customFormat="1">
      <c r="A203" s="15"/>
      <c r="B203" s="267"/>
      <c r="C203" s="268"/>
      <c r="D203" s="233" t="s">
        <v>149</v>
      </c>
      <c r="E203" s="269" t="s">
        <v>1</v>
      </c>
      <c r="F203" s="270" t="s">
        <v>177</v>
      </c>
      <c r="G203" s="268"/>
      <c r="H203" s="271">
        <v>92.599999999999994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149</v>
      </c>
      <c r="AU203" s="277" t="s">
        <v>147</v>
      </c>
      <c r="AV203" s="15" t="s">
        <v>146</v>
      </c>
      <c r="AW203" s="15" t="s">
        <v>31</v>
      </c>
      <c r="AX203" s="15" t="s">
        <v>82</v>
      </c>
      <c r="AY203" s="277" t="s">
        <v>138</v>
      </c>
    </row>
    <row r="204" s="2" customFormat="1" ht="24.15" customHeight="1">
      <c r="A204" s="38"/>
      <c r="B204" s="39"/>
      <c r="C204" s="218" t="s">
        <v>243</v>
      </c>
      <c r="D204" s="218" t="s">
        <v>141</v>
      </c>
      <c r="E204" s="219" t="s">
        <v>276</v>
      </c>
      <c r="F204" s="220" t="s">
        <v>277</v>
      </c>
      <c r="G204" s="221" t="s">
        <v>181</v>
      </c>
      <c r="H204" s="222">
        <v>92.599999999999994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40</v>
      </c>
      <c r="O204" s="91"/>
      <c r="P204" s="227">
        <f>O204*H204</f>
        <v>0</v>
      </c>
      <c r="Q204" s="227">
        <v>3.0000000000000001E-05</v>
      </c>
      <c r="R204" s="227">
        <f>Q204*H204</f>
        <v>0.0027780000000000001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146</v>
      </c>
      <c r="AT204" s="229" t="s">
        <v>141</v>
      </c>
      <c r="AU204" s="229" t="s">
        <v>147</v>
      </c>
      <c r="AY204" s="17" t="s">
        <v>138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147</v>
      </c>
      <c r="BK204" s="230">
        <f>ROUND(I204*H204,2)</f>
        <v>0</v>
      </c>
      <c r="BL204" s="17" t="s">
        <v>146</v>
      </c>
      <c r="BM204" s="229" t="s">
        <v>876</v>
      </c>
    </row>
    <row r="205" s="14" customFormat="1">
      <c r="A205" s="14"/>
      <c r="B205" s="242"/>
      <c r="C205" s="243"/>
      <c r="D205" s="233" t="s">
        <v>149</v>
      </c>
      <c r="E205" s="244" t="s">
        <v>1</v>
      </c>
      <c r="F205" s="245" t="s">
        <v>875</v>
      </c>
      <c r="G205" s="243"/>
      <c r="H205" s="246">
        <v>92.599999999999994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149</v>
      </c>
      <c r="AU205" s="252" t="s">
        <v>147</v>
      </c>
      <c r="AV205" s="14" t="s">
        <v>147</v>
      </c>
      <c r="AW205" s="14" t="s">
        <v>31</v>
      </c>
      <c r="AX205" s="14" t="s">
        <v>82</v>
      </c>
      <c r="AY205" s="252" t="s">
        <v>138</v>
      </c>
    </row>
    <row r="206" s="2" customFormat="1" ht="21.75" customHeight="1">
      <c r="A206" s="38"/>
      <c r="B206" s="39"/>
      <c r="C206" s="218" t="s">
        <v>248</v>
      </c>
      <c r="D206" s="218" t="s">
        <v>141</v>
      </c>
      <c r="E206" s="219" t="s">
        <v>280</v>
      </c>
      <c r="F206" s="220" t="s">
        <v>281</v>
      </c>
      <c r="G206" s="221" t="s">
        <v>181</v>
      </c>
      <c r="H206" s="222">
        <v>22.079999999999998</v>
      </c>
      <c r="I206" s="223"/>
      <c r="J206" s="224">
        <f>ROUND(I206*H206,2)</f>
        <v>0</v>
      </c>
      <c r="K206" s="220" t="s">
        <v>145</v>
      </c>
      <c r="L206" s="44"/>
      <c r="M206" s="225" t="s">
        <v>1</v>
      </c>
      <c r="N206" s="226" t="s">
        <v>40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0.26100000000000001</v>
      </c>
      <c r="T206" s="228">
        <f>S206*H206</f>
        <v>5.76288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146</v>
      </c>
      <c r="AT206" s="229" t="s">
        <v>141</v>
      </c>
      <c r="AU206" s="229" t="s">
        <v>147</v>
      </c>
      <c r="AY206" s="17" t="s">
        <v>138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147</v>
      </c>
      <c r="BK206" s="230">
        <f>ROUND(I206*H206,2)</f>
        <v>0</v>
      </c>
      <c r="BL206" s="17" t="s">
        <v>146</v>
      </c>
      <c r="BM206" s="229" t="s">
        <v>877</v>
      </c>
    </row>
    <row r="207" s="13" customFormat="1">
      <c r="A207" s="13"/>
      <c r="B207" s="231"/>
      <c r="C207" s="232"/>
      <c r="D207" s="233" t="s">
        <v>149</v>
      </c>
      <c r="E207" s="234" t="s">
        <v>1</v>
      </c>
      <c r="F207" s="235" t="s">
        <v>283</v>
      </c>
      <c r="G207" s="232"/>
      <c r="H207" s="234" t="s">
        <v>1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149</v>
      </c>
      <c r="AU207" s="241" t="s">
        <v>147</v>
      </c>
      <c r="AV207" s="13" t="s">
        <v>82</v>
      </c>
      <c r="AW207" s="13" t="s">
        <v>31</v>
      </c>
      <c r="AX207" s="13" t="s">
        <v>74</v>
      </c>
      <c r="AY207" s="241" t="s">
        <v>138</v>
      </c>
    </row>
    <row r="208" s="14" customFormat="1">
      <c r="A208" s="14"/>
      <c r="B208" s="242"/>
      <c r="C208" s="243"/>
      <c r="D208" s="233" t="s">
        <v>149</v>
      </c>
      <c r="E208" s="244" t="s">
        <v>1</v>
      </c>
      <c r="F208" s="245" t="s">
        <v>878</v>
      </c>
      <c r="G208" s="243"/>
      <c r="H208" s="246">
        <v>28.079999999999998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149</v>
      </c>
      <c r="AU208" s="252" t="s">
        <v>147</v>
      </c>
      <c r="AV208" s="14" t="s">
        <v>147</v>
      </c>
      <c r="AW208" s="14" t="s">
        <v>31</v>
      </c>
      <c r="AX208" s="14" t="s">
        <v>74</v>
      </c>
      <c r="AY208" s="252" t="s">
        <v>138</v>
      </c>
    </row>
    <row r="209" s="13" customFormat="1">
      <c r="A209" s="13"/>
      <c r="B209" s="231"/>
      <c r="C209" s="232"/>
      <c r="D209" s="233" t="s">
        <v>149</v>
      </c>
      <c r="E209" s="234" t="s">
        <v>1</v>
      </c>
      <c r="F209" s="235" t="s">
        <v>193</v>
      </c>
      <c r="G209" s="232"/>
      <c r="H209" s="234" t="s">
        <v>1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149</v>
      </c>
      <c r="AU209" s="241" t="s">
        <v>147</v>
      </c>
      <c r="AV209" s="13" t="s">
        <v>82</v>
      </c>
      <c r="AW209" s="13" t="s">
        <v>31</v>
      </c>
      <c r="AX209" s="13" t="s">
        <v>74</v>
      </c>
      <c r="AY209" s="241" t="s">
        <v>138</v>
      </c>
    </row>
    <row r="210" s="14" customFormat="1">
      <c r="A210" s="14"/>
      <c r="B210" s="242"/>
      <c r="C210" s="243"/>
      <c r="D210" s="233" t="s">
        <v>149</v>
      </c>
      <c r="E210" s="244" t="s">
        <v>1</v>
      </c>
      <c r="F210" s="245" t="s">
        <v>879</v>
      </c>
      <c r="G210" s="243"/>
      <c r="H210" s="246">
        <v>-6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149</v>
      </c>
      <c r="AU210" s="252" t="s">
        <v>147</v>
      </c>
      <c r="AV210" s="14" t="s">
        <v>147</v>
      </c>
      <c r="AW210" s="14" t="s">
        <v>31</v>
      </c>
      <c r="AX210" s="14" t="s">
        <v>74</v>
      </c>
      <c r="AY210" s="252" t="s">
        <v>138</v>
      </c>
    </row>
    <row r="211" s="15" customFormat="1">
      <c r="A211" s="15"/>
      <c r="B211" s="267"/>
      <c r="C211" s="268"/>
      <c r="D211" s="233" t="s">
        <v>149</v>
      </c>
      <c r="E211" s="269" t="s">
        <v>1</v>
      </c>
      <c r="F211" s="270" t="s">
        <v>177</v>
      </c>
      <c r="G211" s="268"/>
      <c r="H211" s="271">
        <v>22.079999999999998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149</v>
      </c>
      <c r="AU211" s="277" t="s">
        <v>147</v>
      </c>
      <c r="AV211" s="15" t="s">
        <v>146</v>
      </c>
      <c r="AW211" s="15" t="s">
        <v>31</v>
      </c>
      <c r="AX211" s="15" t="s">
        <v>82</v>
      </c>
      <c r="AY211" s="277" t="s">
        <v>138</v>
      </c>
    </row>
    <row r="212" s="2" customFormat="1" ht="24.15" customHeight="1">
      <c r="A212" s="38"/>
      <c r="B212" s="39"/>
      <c r="C212" s="218" t="s">
        <v>253</v>
      </c>
      <c r="D212" s="218" t="s">
        <v>141</v>
      </c>
      <c r="E212" s="219" t="s">
        <v>287</v>
      </c>
      <c r="F212" s="220" t="s">
        <v>288</v>
      </c>
      <c r="G212" s="221" t="s">
        <v>144</v>
      </c>
      <c r="H212" s="222">
        <v>52</v>
      </c>
      <c r="I212" s="223"/>
      <c r="J212" s="224">
        <f>ROUND(I212*H212,2)</f>
        <v>0</v>
      </c>
      <c r="K212" s="220" t="s">
        <v>145</v>
      </c>
      <c r="L212" s="44"/>
      <c r="M212" s="225" t="s">
        <v>1</v>
      </c>
      <c r="N212" s="226" t="s">
        <v>40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0.053999999999999999</v>
      </c>
      <c r="T212" s="228">
        <f>S212*H212</f>
        <v>2.8079999999999998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146</v>
      </c>
      <c r="AT212" s="229" t="s">
        <v>141</v>
      </c>
      <c r="AU212" s="229" t="s">
        <v>147</v>
      </c>
      <c r="AY212" s="17" t="s">
        <v>138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147</v>
      </c>
      <c r="BK212" s="230">
        <f>ROUND(I212*H212,2)</f>
        <v>0</v>
      </c>
      <c r="BL212" s="17" t="s">
        <v>146</v>
      </c>
      <c r="BM212" s="229" t="s">
        <v>880</v>
      </c>
    </row>
    <row r="213" s="14" customFormat="1">
      <c r="A213" s="14"/>
      <c r="B213" s="242"/>
      <c r="C213" s="243"/>
      <c r="D213" s="233" t="s">
        <v>149</v>
      </c>
      <c r="E213" s="244" t="s">
        <v>1</v>
      </c>
      <c r="F213" s="245" t="s">
        <v>881</v>
      </c>
      <c r="G213" s="243"/>
      <c r="H213" s="246">
        <v>52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149</v>
      </c>
      <c r="AU213" s="252" t="s">
        <v>147</v>
      </c>
      <c r="AV213" s="14" t="s">
        <v>147</v>
      </c>
      <c r="AW213" s="14" t="s">
        <v>31</v>
      </c>
      <c r="AX213" s="14" t="s">
        <v>82</v>
      </c>
      <c r="AY213" s="252" t="s">
        <v>138</v>
      </c>
    </row>
    <row r="214" s="2" customFormat="1" ht="37.8" customHeight="1">
      <c r="A214" s="38"/>
      <c r="B214" s="39"/>
      <c r="C214" s="218" t="s">
        <v>7</v>
      </c>
      <c r="D214" s="218" t="s">
        <v>141</v>
      </c>
      <c r="E214" s="219" t="s">
        <v>292</v>
      </c>
      <c r="F214" s="220" t="s">
        <v>293</v>
      </c>
      <c r="G214" s="221" t="s">
        <v>154</v>
      </c>
      <c r="H214" s="222">
        <v>4.0499999999999998</v>
      </c>
      <c r="I214" s="223"/>
      <c r="J214" s="224">
        <f>ROUND(I214*H214,2)</f>
        <v>0</v>
      </c>
      <c r="K214" s="220" t="s">
        <v>145</v>
      </c>
      <c r="L214" s="44"/>
      <c r="M214" s="225" t="s">
        <v>1</v>
      </c>
      <c r="N214" s="226" t="s">
        <v>40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2.2000000000000002</v>
      </c>
      <c r="T214" s="228">
        <f>S214*H214</f>
        <v>8.9100000000000001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146</v>
      </c>
      <c r="AT214" s="229" t="s">
        <v>141</v>
      </c>
      <c r="AU214" s="229" t="s">
        <v>147</v>
      </c>
      <c r="AY214" s="17" t="s">
        <v>138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147</v>
      </c>
      <c r="BK214" s="230">
        <f>ROUND(I214*H214,2)</f>
        <v>0</v>
      </c>
      <c r="BL214" s="17" t="s">
        <v>146</v>
      </c>
      <c r="BM214" s="229" t="s">
        <v>882</v>
      </c>
    </row>
    <row r="215" s="14" customFormat="1">
      <c r="A215" s="14"/>
      <c r="B215" s="242"/>
      <c r="C215" s="243"/>
      <c r="D215" s="233" t="s">
        <v>149</v>
      </c>
      <c r="E215" s="244" t="s">
        <v>1</v>
      </c>
      <c r="F215" s="245" t="s">
        <v>883</v>
      </c>
      <c r="G215" s="243"/>
      <c r="H215" s="246">
        <v>4.0499999999999998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149</v>
      </c>
      <c r="AU215" s="252" t="s">
        <v>147</v>
      </c>
      <c r="AV215" s="14" t="s">
        <v>147</v>
      </c>
      <c r="AW215" s="14" t="s">
        <v>31</v>
      </c>
      <c r="AX215" s="14" t="s">
        <v>82</v>
      </c>
      <c r="AY215" s="252" t="s">
        <v>138</v>
      </c>
    </row>
    <row r="216" s="2" customFormat="1" ht="24.15" customHeight="1">
      <c r="A216" s="38"/>
      <c r="B216" s="39"/>
      <c r="C216" s="218" t="s">
        <v>261</v>
      </c>
      <c r="D216" s="218" t="s">
        <v>141</v>
      </c>
      <c r="E216" s="219" t="s">
        <v>297</v>
      </c>
      <c r="F216" s="220" t="s">
        <v>298</v>
      </c>
      <c r="G216" s="221" t="s">
        <v>181</v>
      </c>
      <c r="H216" s="222">
        <v>27</v>
      </c>
      <c r="I216" s="223"/>
      <c r="J216" s="224">
        <f>ROUND(I216*H216,2)</f>
        <v>0</v>
      </c>
      <c r="K216" s="220" t="s">
        <v>145</v>
      </c>
      <c r="L216" s="44"/>
      <c r="M216" s="225" t="s">
        <v>1</v>
      </c>
      <c r="N216" s="226" t="s">
        <v>40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0.035000000000000003</v>
      </c>
      <c r="T216" s="228">
        <f>S216*H216</f>
        <v>0.94500000000000006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146</v>
      </c>
      <c r="AT216" s="229" t="s">
        <v>141</v>
      </c>
      <c r="AU216" s="229" t="s">
        <v>147</v>
      </c>
      <c r="AY216" s="17" t="s">
        <v>138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147</v>
      </c>
      <c r="BK216" s="230">
        <f>ROUND(I216*H216,2)</f>
        <v>0</v>
      </c>
      <c r="BL216" s="17" t="s">
        <v>146</v>
      </c>
      <c r="BM216" s="229" t="s">
        <v>884</v>
      </c>
    </row>
    <row r="217" s="14" customFormat="1">
      <c r="A217" s="14"/>
      <c r="B217" s="242"/>
      <c r="C217" s="243"/>
      <c r="D217" s="233" t="s">
        <v>149</v>
      </c>
      <c r="E217" s="244" t="s">
        <v>1</v>
      </c>
      <c r="F217" s="245" t="s">
        <v>311</v>
      </c>
      <c r="G217" s="243"/>
      <c r="H217" s="246">
        <v>27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149</v>
      </c>
      <c r="AU217" s="252" t="s">
        <v>147</v>
      </c>
      <c r="AV217" s="14" t="s">
        <v>147</v>
      </c>
      <c r="AW217" s="14" t="s">
        <v>31</v>
      </c>
      <c r="AX217" s="14" t="s">
        <v>82</v>
      </c>
      <c r="AY217" s="252" t="s">
        <v>138</v>
      </c>
    </row>
    <row r="218" s="2" customFormat="1" ht="24.15" customHeight="1">
      <c r="A218" s="38"/>
      <c r="B218" s="39"/>
      <c r="C218" s="218" t="s">
        <v>266</v>
      </c>
      <c r="D218" s="218" t="s">
        <v>141</v>
      </c>
      <c r="E218" s="219" t="s">
        <v>307</v>
      </c>
      <c r="F218" s="220" t="s">
        <v>308</v>
      </c>
      <c r="G218" s="221" t="s">
        <v>154</v>
      </c>
      <c r="H218" s="222">
        <v>7.0750000000000002</v>
      </c>
      <c r="I218" s="223"/>
      <c r="J218" s="224">
        <f>ROUND(I218*H218,2)</f>
        <v>0</v>
      </c>
      <c r="K218" s="220" t="s">
        <v>145</v>
      </c>
      <c r="L218" s="44"/>
      <c r="M218" s="225" t="s">
        <v>1</v>
      </c>
      <c r="N218" s="226" t="s">
        <v>40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1.3999999999999999</v>
      </c>
      <c r="T218" s="228">
        <f>S218*H218</f>
        <v>9.9049999999999994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146</v>
      </c>
      <c r="AT218" s="229" t="s">
        <v>141</v>
      </c>
      <c r="AU218" s="229" t="s">
        <v>147</v>
      </c>
      <c r="AY218" s="17" t="s">
        <v>138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147</v>
      </c>
      <c r="BK218" s="230">
        <f>ROUND(I218*H218,2)</f>
        <v>0</v>
      </c>
      <c r="BL218" s="17" t="s">
        <v>146</v>
      </c>
      <c r="BM218" s="229" t="s">
        <v>885</v>
      </c>
    </row>
    <row r="219" s="14" customFormat="1">
      <c r="A219" s="14"/>
      <c r="B219" s="242"/>
      <c r="C219" s="243"/>
      <c r="D219" s="233" t="s">
        <v>149</v>
      </c>
      <c r="E219" s="244" t="s">
        <v>1</v>
      </c>
      <c r="F219" s="245" t="s">
        <v>886</v>
      </c>
      <c r="G219" s="243"/>
      <c r="H219" s="246">
        <v>7.0750000000000002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149</v>
      </c>
      <c r="AU219" s="252" t="s">
        <v>147</v>
      </c>
      <c r="AV219" s="14" t="s">
        <v>147</v>
      </c>
      <c r="AW219" s="14" t="s">
        <v>31</v>
      </c>
      <c r="AX219" s="14" t="s">
        <v>82</v>
      </c>
      <c r="AY219" s="252" t="s">
        <v>138</v>
      </c>
    </row>
    <row r="220" s="2" customFormat="1" ht="21.75" customHeight="1">
      <c r="A220" s="38"/>
      <c r="B220" s="39"/>
      <c r="C220" s="218" t="s">
        <v>270</v>
      </c>
      <c r="D220" s="218" t="s">
        <v>141</v>
      </c>
      <c r="E220" s="219" t="s">
        <v>312</v>
      </c>
      <c r="F220" s="220" t="s">
        <v>313</v>
      </c>
      <c r="G220" s="221" t="s">
        <v>181</v>
      </c>
      <c r="H220" s="222">
        <v>8</v>
      </c>
      <c r="I220" s="223"/>
      <c r="J220" s="224">
        <f>ROUND(I220*H220,2)</f>
        <v>0</v>
      </c>
      <c r="K220" s="220" t="s">
        <v>145</v>
      </c>
      <c r="L220" s="44"/>
      <c r="M220" s="225" t="s">
        <v>1</v>
      </c>
      <c r="N220" s="226" t="s">
        <v>40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0.075999999999999998</v>
      </c>
      <c r="T220" s="228">
        <f>S220*H220</f>
        <v>0.60799999999999998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146</v>
      </c>
      <c r="AT220" s="229" t="s">
        <v>141</v>
      </c>
      <c r="AU220" s="229" t="s">
        <v>147</v>
      </c>
      <c r="AY220" s="17" t="s">
        <v>138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147</v>
      </c>
      <c r="BK220" s="230">
        <f>ROUND(I220*H220,2)</f>
        <v>0</v>
      </c>
      <c r="BL220" s="17" t="s">
        <v>146</v>
      </c>
      <c r="BM220" s="229" t="s">
        <v>887</v>
      </c>
    </row>
    <row r="221" s="14" customFormat="1">
      <c r="A221" s="14"/>
      <c r="B221" s="242"/>
      <c r="C221" s="243"/>
      <c r="D221" s="233" t="s">
        <v>149</v>
      </c>
      <c r="E221" s="244" t="s">
        <v>1</v>
      </c>
      <c r="F221" s="245" t="s">
        <v>888</v>
      </c>
      <c r="G221" s="243"/>
      <c r="H221" s="246">
        <v>8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149</v>
      </c>
      <c r="AU221" s="252" t="s">
        <v>147</v>
      </c>
      <c r="AV221" s="14" t="s">
        <v>147</v>
      </c>
      <c r="AW221" s="14" t="s">
        <v>31</v>
      </c>
      <c r="AX221" s="14" t="s">
        <v>82</v>
      </c>
      <c r="AY221" s="252" t="s">
        <v>138</v>
      </c>
    </row>
    <row r="222" s="2" customFormat="1" ht="16.5" customHeight="1">
      <c r="A222" s="38"/>
      <c r="B222" s="39"/>
      <c r="C222" s="218" t="s">
        <v>275</v>
      </c>
      <c r="D222" s="218" t="s">
        <v>141</v>
      </c>
      <c r="E222" s="219" t="s">
        <v>889</v>
      </c>
      <c r="F222" s="220" t="s">
        <v>890</v>
      </c>
      <c r="G222" s="221" t="s">
        <v>173</v>
      </c>
      <c r="H222" s="222">
        <v>2</v>
      </c>
      <c r="I222" s="223"/>
      <c r="J222" s="224">
        <f>ROUND(I222*H222,2)</f>
        <v>0</v>
      </c>
      <c r="K222" s="220" t="s">
        <v>145</v>
      </c>
      <c r="L222" s="44"/>
      <c r="M222" s="225" t="s">
        <v>1</v>
      </c>
      <c r="N222" s="226" t="s">
        <v>40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0.068000000000000005</v>
      </c>
      <c r="T222" s="228">
        <f>S222*H222</f>
        <v>0.13600000000000001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146</v>
      </c>
      <c r="AT222" s="229" t="s">
        <v>141</v>
      </c>
      <c r="AU222" s="229" t="s">
        <v>147</v>
      </c>
      <c r="AY222" s="17" t="s">
        <v>138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147</v>
      </c>
      <c r="BK222" s="230">
        <f>ROUND(I222*H222,2)</f>
        <v>0</v>
      </c>
      <c r="BL222" s="17" t="s">
        <v>146</v>
      </c>
      <c r="BM222" s="229" t="s">
        <v>891</v>
      </c>
    </row>
    <row r="223" s="14" customFormat="1">
      <c r="A223" s="14"/>
      <c r="B223" s="242"/>
      <c r="C223" s="243"/>
      <c r="D223" s="233" t="s">
        <v>149</v>
      </c>
      <c r="E223" s="244" t="s">
        <v>1</v>
      </c>
      <c r="F223" s="245" t="s">
        <v>147</v>
      </c>
      <c r="G223" s="243"/>
      <c r="H223" s="246">
        <v>2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149</v>
      </c>
      <c r="AU223" s="252" t="s">
        <v>147</v>
      </c>
      <c r="AV223" s="14" t="s">
        <v>147</v>
      </c>
      <c r="AW223" s="14" t="s">
        <v>31</v>
      </c>
      <c r="AX223" s="14" t="s">
        <v>82</v>
      </c>
      <c r="AY223" s="252" t="s">
        <v>138</v>
      </c>
    </row>
    <row r="224" s="2" customFormat="1" ht="16.5" customHeight="1">
      <c r="A224" s="38"/>
      <c r="B224" s="39"/>
      <c r="C224" s="218" t="s">
        <v>279</v>
      </c>
      <c r="D224" s="218" t="s">
        <v>141</v>
      </c>
      <c r="E224" s="219" t="s">
        <v>892</v>
      </c>
      <c r="F224" s="220" t="s">
        <v>893</v>
      </c>
      <c r="G224" s="221" t="s">
        <v>173</v>
      </c>
      <c r="H224" s="222">
        <v>4.7000000000000002</v>
      </c>
      <c r="I224" s="223"/>
      <c r="J224" s="224">
        <f>ROUND(I224*H224,2)</f>
        <v>0</v>
      </c>
      <c r="K224" s="220" t="s">
        <v>145</v>
      </c>
      <c r="L224" s="44"/>
      <c r="M224" s="225" t="s">
        <v>1</v>
      </c>
      <c r="N224" s="226" t="s">
        <v>40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0.0022000000000000001</v>
      </c>
      <c r="T224" s="228">
        <f>S224*H224</f>
        <v>0.01034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146</v>
      </c>
      <c r="AT224" s="229" t="s">
        <v>141</v>
      </c>
      <c r="AU224" s="229" t="s">
        <v>147</v>
      </c>
      <c r="AY224" s="17" t="s">
        <v>138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147</v>
      </c>
      <c r="BK224" s="230">
        <f>ROUND(I224*H224,2)</f>
        <v>0</v>
      </c>
      <c r="BL224" s="17" t="s">
        <v>146</v>
      </c>
      <c r="BM224" s="229" t="s">
        <v>894</v>
      </c>
    </row>
    <row r="225" s="14" customFormat="1">
      <c r="A225" s="14"/>
      <c r="B225" s="242"/>
      <c r="C225" s="243"/>
      <c r="D225" s="233" t="s">
        <v>149</v>
      </c>
      <c r="E225" s="244" t="s">
        <v>1</v>
      </c>
      <c r="F225" s="245" t="s">
        <v>895</v>
      </c>
      <c r="G225" s="243"/>
      <c r="H225" s="246">
        <v>4.7000000000000002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149</v>
      </c>
      <c r="AU225" s="252" t="s">
        <v>147</v>
      </c>
      <c r="AV225" s="14" t="s">
        <v>147</v>
      </c>
      <c r="AW225" s="14" t="s">
        <v>31</v>
      </c>
      <c r="AX225" s="14" t="s">
        <v>82</v>
      </c>
      <c r="AY225" s="252" t="s">
        <v>138</v>
      </c>
    </row>
    <row r="226" s="2" customFormat="1" ht="24.15" customHeight="1">
      <c r="A226" s="38"/>
      <c r="B226" s="39"/>
      <c r="C226" s="218" t="s">
        <v>316</v>
      </c>
      <c r="D226" s="218" t="s">
        <v>141</v>
      </c>
      <c r="E226" s="219" t="s">
        <v>321</v>
      </c>
      <c r="F226" s="220" t="s">
        <v>322</v>
      </c>
      <c r="G226" s="221" t="s">
        <v>154</v>
      </c>
      <c r="H226" s="222">
        <v>0.68999999999999995</v>
      </c>
      <c r="I226" s="223"/>
      <c r="J226" s="224">
        <f>ROUND(I226*H226,2)</f>
        <v>0</v>
      </c>
      <c r="K226" s="220" t="s">
        <v>145</v>
      </c>
      <c r="L226" s="44"/>
      <c r="M226" s="225" t="s">
        <v>1</v>
      </c>
      <c r="N226" s="226" t="s">
        <v>40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1.8</v>
      </c>
      <c r="T226" s="228">
        <f>S226*H226</f>
        <v>1.242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146</v>
      </c>
      <c r="AT226" s="229" t="s">
        <v>141</v>
      </c>
      <c r="AU226" s="229" t="s">
        <v>147</v>
      </c>
      <c r="AY226" s="17" t="s">
        <v>138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147</v>
      </c>
      <c r="BK226" s="230">
        <f>ROUND(I226*H226,2)</f>
        <v>0</v>
      </c>
      <c r="BL226" s="17" t="s">
        <v>146</v>
      </c>
      <c r="BM226" s="229" t="s">
        <v>896</v>
      </c>
    </row>
    <row r="227" s="13" customFormat="1">
      <c r="A227" s="13"/>
      <c r="B227" s="231"/>
      <c r="C227" s="232"/>
      <c r="D227" s="233" t="s">
        <v>149</v>
      </c>
      <c r="E227" s="234" t="s">
        <v>1</v>
      </c>
      <c r="F227" s="235" t="s">
        <v>193</v>
      </c>
      <c r="G227" s="232"/>
      <c r="H227" s="234" t="s">
        <v>1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149</v>
      </c>
      <c r="AU227" s="241" t="s">
        <v>147</v>
      </c>
      <c r="AV227" s="13" t="s">
        <v>82</v>
      </c>
      <c r="AW227" s="13" t="s">
        <v>31</v>
      </c>
      <c r="AX227" s="13" t="s">
        <v>74</v>
      </c>
      <c r="AY227" s="241" t="s">
        <v>138</v>
      </c>
    </row>
    <row r="228" s="14" customFormat="1">
      <c r="A228" s="14"/>
      <c r="B228" s="242"/>
      <c r="C228" s="243"/>
      <c r="D228" s="233" t="s">
        <v>149</v>
      </c>
      <c r="E228" s="244" t="s">
        <v>1</v>
      </c>
      <c r="F228" s="245" t="s">
        <v>897</v>
      </c>
      <c r="G228" s="243"/>
      <c r="H228" s="246">
        <v>0.68999999999999995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149</v>
      </c>
      <c r="AU228" s="252" t="s">
        <v>147</v>
      </c>
      <c r="AV228" s="14" t="s">
        <v>147</v>
      </c>
      <c r="AW228" s="14" t="s">
        <v>31</v>
      </c>
      <c r="AX228" s="14" t="s">
        <v>74</v>
      </c>
      <c r="AY228" s="252" t="s">
        <v>138</v>
      </c>
    </row>
    <row r="229" s="15" customFormat="1">
      <c r="A229" s="15"/>
      <c r="B229" s="267"/>
      <c r="C229" s="268"/>
      <c r="D229" s="233" t="s">
        <v>149</v>
      </c>
      <c r="E229" s="269" t="s">
        <v>1</v>
      </c>
      <c r="F229" s="270" t="s">
        <v>177</v>
      </c>
      <c r="G229" s="268"/>
      <c r="H229" s="271">
        <v>0.68999999999999995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7" t="s">
        <v>149</v>
      </c>
      <c r="AU229" s="277" t="s">
        <v>147</v>
      </c>
      <c r="AV229" s="15" t="s">
        <v>146</v>
      </c>
      <c r="AW229" s="15" t="s">
        <v>31</v>
      </c>
      <c r="AX229" s="15" t="s">
        <v>82</v>
      </c>
      <c r="AY229" s="277" t="s">
        <v>138</v>
      </c>
    </row>
    <row r="230" s="2" customFormat="1" ht="24.15" customHeight="1">
      <c r="A230" s="38"/>
      <c r="B230" s="39"/>
      <c r="C230" s="218" t="s">
        <v>320</v>
      </c>
      <c r="D230" s="218" t="s">
        <v>141</v>
      </c>
      <c r="E230" s="219" t="s">
        <v>328</v>
      </c>
      <c r="F230" s="220" t="s">
        <v>329</v>
      </c>
      <c r="G230" s="221" t="s">
        <v>173</v>
      </c>
      <c r="H230" s="222">
        <v>15.6</v>
      </c>
      <c r="I230" s="223"/>
      <c r="J230" s="224">
        <f>ROUND(I230*H230,2)</f>
        <v>0</v>
      </c>
      <c r="K230" s="220" t="s">
        <v>145</v>
      </c>
      <c r="L230" s="44"/>
      <c r="M230" s="225" t="s">
        <v>1</v>
      </c>
      <c r="N230" s="226" t="s">
        <v>40</v>
      </c>
      <c r="O230" s="91"/>
      <c r="P230" s="227">
        <f>O230*H230</f>
        <v>0</v>
      </c>
      <c r="Q230" s="227">
        <v>0.01804</v>
      </c>
      <c r="R230" s="227">
        <f>Q230*H230</f>
        <v>0.28142400000000001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146</v>
      </c>
      <c r="AT230" s="229" t="s">
        <v>141</v>
      </c>
      <c r="AU230" s="229" t="s">
        <v>147</v>
      </c>
      <c r="AY230" s="17" t="s">
        <v>138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147</v>
      </c>
      <c r="BK230" s="230">
        <f>ROUND(I230*H230,2)</f>
        <v>0</v>
      </c>
      <c r="BL230" s="17" t="s">
        <v>146</v>
      </c>
      <c r="BM230" s="229" t="s">
        <v>898</v>
      </c>
    </row>
    <row r="231" s="14" customFormat="1">
      <c r="A231" s="14"/>
      <c r="B231" s="242"/>
      <c r="C231" s="243"/>
      <c r="D231" s="233" t="s">
        <v>149</v>
      </c>
      <c r="E231" s="244" t="s">
        <v>1</v>
      </c>
      <c r="F231" s="245" t="s">
        <v>899</v>
      </c>
      <c r="G231" s="243"/>
      <c r="H231" s="246">
        <v>15.6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149</v>
      </c>
      <c r="AU231" s="252" t="s">
        <v>147</v>
      </c>
      <c r="AV231" s="14" t="s">
        <v>147</v>
      </c>
      <c r="AW231" s="14" t="s">
        <v>31</v>
      </c>
      <c r="AX231" s="14" t="s">
        <v>82</v>
      </c>
      <c r="AY231" s="252" t="s">
        <v>138</v>
      </c>
    </row>
    <row r="232" s="2" customFormat="1" ht="37.8" customHeight="1">
      <c r="A232" s="38"/>
      <c r="B232" s="39"/>
      <c r="C232" s="218" t="s">
        <v>345</v>
      </c>
      <c r="D232" s="218" t="s">
        <v>141</v>
      </c>
      <c r="E232" s="219" t="s">
        <v>333</v>
      </c>
      <c r="F232" s="220" t="s">
        <v>334</v>
      </c>
      <c r="G232" s="221" t="s">
        <v>181</v>
      </c>
      <c r="H232" s="222">
        <v>46.299999999999997</v>
      </c>
      <c r="I232" s="223"/>
      <c r="J232" s="224">
        <f>ROUND(I232*H232,2)</f>
        <v>0</v>
      </c>
      <c r="K232" s="220" t="s">
        <v>145</v>
      </c>
      <c r="L232" s="44"/>
      <c r="M232" s="225" t="s">
        <v>1</v>
      </c>
      <c r="N232" s="226" t="s">
        <v>40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0.050000000000000003</v>
      </c>
      <c r="T232" s="228">
        <f>S232*H232</f>
        <v>2.3149999999999999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146</v>
      </c>
      <c r="AT232" s="229" t="s">
        <v>141</v>
      </c>
      <c r="AU232" s="229" t="s">
        <v>147</v>
      </c>
      <c r="AY232" s="17" t="s">
        <v>138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147</v>
      </c>
      <c r="BK232" s="230">
        <f>ROUND(I232*H232,2)</f>
        <v>0</v>
      </c>
      <c r="BL232" s="17" t="s">
        <v>146</v>
      </c>
      <c r="BM232" s="229" t="s">
        <v>900</v>
      </c>
    </row>
    <row r="233" s="14" customFormat="1">
      <c r="A233" s="14"/>
      <c r="B233" s="242"/>
      <c r="C233" s="243"/>
      <c r="D233" s="233" t="s">
        <v>149</v>
      </c>
      <c r="E233" s="244" t="s">
        <v>1</v>
      </c>
      <c r="F233" s="245" t="s">
        <v>901</v>
      </c>
      <c r="G233" s="243"/>
      <c r="H233" s="246">
        <v>46.299999999999997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149</v>
      </c>
      <c r="AU233" s="252" t="s">
        <v>147</v>
      </c>
      <c r="AV233" s="14" t="s">
        <v>147</v>
      </c>
      <c r="AW233" s="14" t="s">
        <v>31</v>
      </c>
      <c r="AX233" s="14" t="s">
        <v>82</v>
      </c>
      <c r="AY233" s="252" t="s">
        <v>138</v>
      </c>
    </row>
    <row r="234" s="2" customFormat="1" ht="37.8" customHeight="1">
      <c r="A234" s="38"/>
      <c r="B234" s="39"/>
      <c r="C234" s="218" t="s">
        <v>351</v>
      </c>
      <c r="D234" s="218" t="s">
        <v>141</v>
      </c>
      <c r="E234" s="219" t="s">
        <v>338</v>
      </c>
      <c r="F234" s="220" t="s">
        <v>339</v>
      </c>
      <c r="G234" s="221" t="s">
        <v>181</v>
      </c>
      <c r="H234" s="222">
        <v>93.5</v>
      </c>
      <c r="I234" s="223"/>
      <c r="J234" s="224">
        <f>ROUND(I234*H234,2)</f>
        <v>0</v>
      </c>
      <c r="K234" s="220" t="s">
        <v>145</v>
      </c>
      <c r="L234" s="44"/>
      <c r="M234" s="225" t="s">
        <v>1</v>
      </c>
      <c r="N234" s="226" t="s">
        <v>40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0.045999999999999999</v>
      </c>
      <c r="T234" s="228">
        <f>S234*H234</f>
        <v>4.3010000000000002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146</v>
      </c>
      <c r="AT234" s="229" t="s">
        <v>141</v>
      </c>
      <c r="AU234" s="229" t="s">
        <v>147</v>
      </c>
      <c r="AY234" s="17" t="s">
        <v>138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147</v>
      </c>
      <c r="BK234" s="230">
        <f>ROUND(I234*H234,2)</f>
        <v>0</v>
      </c>
      <c r="BL234" s="17" t="s">
        <v>146</v>
      </c>
      <c r="BM234" s="229" t="s">
        <v>902</v>
      </c>
    </row>
    <row r="235" s="13" customFormat="1">
      <c r="A235" s="13"/>
      <c r="B235" s="231"/>
      <c r="C235" s="232"/>
      <c r="D235" s="233" t="s">
        <v>149</v>
      </c>
      <c r="E235" s="234" t="s">
        <v>1</v>
      </c>
      <c r="F235" s="235" t="s">
        <v>189</v>
      </c>
      <c r="G235" s="232"/>
      <c r="H235" s="234" t="s">
        <v>1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149</v>
      </c>
      <c r="AU235" s="241" t="s">
        <v>147</v>
      </c>
      <c r="AV235" s="13" t="s">
        <v>82</v>
      </c>
      <c r="AW235" s="13" t="s">
        <v>31</v>
      </c>
      <c r="AX235" s="13" t="s">
        <v>74</v>
      </c>
      <c r="AY235" s="241" t="s">
        <v>138</v>
      </c>
    </row>
    <row r="236" s="14" customFormat="1">
      <c r="A236" s="14"/>
      <c r="B236" s="242"/>
      <c r="C236" s="243"/>
      <c r="D236" s="233" t="s">
        <v>149</v>
      </c>
      <c r="E236" s="244" t="s">
        <v>1</v>
      </c>
      <c r="F236" s="245" t="s">
        <v>854</v>
      </c>
      <c r="G236" s="243"/>
      <c r="H236" s="246">
        <v>78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149</v>
      </c>
      <c r="AU236" s="252" t="s">
        <v>147</v>
      </c>
      <c r="AV236" s="14" t="s">
        <v>147</v>
      </c>
      <c r="AW236" s="14" t="s">
        <v>31</v>
      </c>
      <c r="AX236" s="14" t="s">
        <v>74</v>
      </c>
      <c r="AY236" s="252" t="s">
        <v>138</v>
      </c>
    </row>
    <row r="237" s="13" customFormat="1">
      <c r="A237" s="13"/>
      <c r="B237" s="231"/>
      <c r="C237" s="232"/>
      <c r="D237" s="233" t="s">
        <v>149</v>
      </c>
      <c r="E237" s="234" t="s">
        <v>1</v>
      </c>
      <c r="F237" s="235" t="s">
        <v>191</v>
      </c>
      <c r="G237" s="232"/>
      <c r="H237" s="234" t="s">
        <v>1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149</v>
      </c>
      <c r="AU237" s="241" t="s">
        <v>147</v>
      </c>
      <c r="AV237" s="13" t="s">
        <v>82</v>
      </c>
      <c r="AW237" s="13" t="s">
        <v>31</v>
      </c>
      <c r="AX237" s="13" t="s">
        <v>74</v>
      </c>
      <c r="AY237" s="241" t="s">
        <v>138</v>
      </c>
    </row>
    <row r="238" s="14" customFormat="1">
      <c r="A238" s="14"/>
      <c r="B238" s="242"/>
      <c r="C238" s="243"/>
      <c r="D238" s="233" t="s">
        <v>149</v>
      </c>
      <c r="E238" s="244" t="s">
        <v>1</v>
      </c>
      <c r="F238" s="245" t="s">
        <v>855</v>
      </c>
      <c r="G238" s="243"/>
      <c r="H238" s="246">
        <v>19.5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149</v>
      </c>
      <c r="AU238" s="252" t="s">
        <v>147</v>
      </c>
      <c r="AV238" s="14" t="s">
        <v>147</v>
      </c>
      <c r="AW238" s="14" t="s">
        <v>31</v>
      </c>
      <c r="AX238" s="14" t="s">
        <v>74</v>
      </c>
      <c r="AY238" s="252" t="s">
        <v>138</v>
      </c>
    </row>
    <row r="239" s="13" customFormat="1">
      <c r="A239" s="13"/>
      <c r="B239" s="231"/>
      <c r="C239" s="232"/>
      <c r="D239" s="233" t="s">
        <v>149</v>
      </c>
      <c r="E239" s="234" t="s">
        <v>1</v>
      </c>
      <c r="F239" s="235" t="s">
        <v>193</v>
      </c>
      <c r="G239" s="232"/>
      <c r="H239" s="234" t="s">
        <v>1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149</v>
      </c>
      <c r="AU239" s="241" t="s">
        <v>147</v>
      </c>
      <c r="AV239" s="13" t="s">
        <v>82</v>
      </c>
      <c r="AW239" s="13" t="s">
        <v>31</v>
      </c>
      <c r="AX239" s="13" t="s">
        <v>74</v>
      </c>
      <c r="AY239" s="241" t="s">
        <v>138</v>
      </c>
    </row>
    <row r="240" s="14" customFormat="1">
      <c r="A240" s="14"/>
      <c r="B240" s="242"/>
      <c r="C240" s="243"/>
      <c r="D240" s="233" t="s">
        <v>149</v>
      </c>
      <c r="E240" s="244" t="s">
        <v>1</v>
      </c>
      <c r="F240" s="245" t="s">
        <v>856</v>
      </c>
      <c r="G240" s="243"/>
      <c r="H240" s="246">
        <v>-4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149</v>
      </c>
      <c r="AU240" s="252" t="s">
        <v>147</v>
      </c>
      <c r="AV240" s="14" t="s">
        <v>147</v>
      </c>
      <c r="AW240" s="14" t="s">
        <v>31</v>
      </c>
      <c r="AX240" s="14" t="s">
        <v>74</v>
      </c>
      <c r="AY240" s="252" t="s">
        <v>138</v>
      </c>
    </row>
    <row r="241" s="15" customFormat="1">
      <c r="A241" s="15"/>
      <c r="B241" s="267"/>
      <c r="C241" s="268"/>
      <c r="D241" s="233" t="s">
        <v>149</v>
      </c>
      <c r="E241" s="269" t="s">
        <v>1</v>
      </c>
      <c r="F241" s="270" t="s">
        <v>177</v>
      </c>
      <c r="G241" s="268"/>
      <c r="H241" s="271">
        <v>93.5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149</v>
      </c>
      <c r="AU241" s="277" t="s">
        <v>147</v>
      </c>
      <c r="AV241" s="15" t="s">
        <v>146</v>
      </c>
      <c r="AW241" s="15" t="s">
        <v>31</v>
      </c>
      <c r="AX241" s="15" t="s">
        <v>82</v>
      </c>
      <c r="AY241" s="277" t="s">
        <v>138</v>
      </c>
    </row>
    <row r="242" s="12" customFormat="1" ht="22.8" customHeight="1">
      <c r="A242" s="12"/>
      <c r="B242" s="202"/>
      <c r="C242" s="203"/>
      <c r="D242" s="204" t="s">
        <v>73</v>
      </c>
      <c r="E242" s="216" t="s">
        <v>343</v>
      </c>
      <c r="F242" s="216" t="s">
        <v>344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SUM(P243:P245)</f>
        <v>0</v>
      </c>
      <c r="Q242" s="210"/>
      <c r="R242" s="211">
        <f>SUM(R243:R245)</f>
        <v>0</v>
      </c>
      <c r="S242" s="210"/>
      <c r="T242" s="212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82</v>
      </c>
      <c r="AT242" s="214" t="s">
        <v>73</v>
      </c>
      <c r="AU242" s="214" t="s">
        <v>82</v>
      </c>
      <c r="AY242" s="213" t="s">
        <v>138</v>
      </c>
      <c r="BK242" s="215">
        <f>SUM(BK243:BK245)</f>
        <v>0</v>
      </c>
    </row>
    <row r="243" s="2" customFormat="1" ht="24.15" customHeight="1">
      <c r="A243" s="38"/>
      <c r="B243" s="39"/>
      <c r="C243" s="218" t="s">
        <v>373</v>
      </c>
      <c r="D243" s="218" t="s">
        <v>141</v>
      </c>
      <c r="E243" s="219" t="s">
        <v>346</v>
      </c>
      <c r="F243" s="220" t="s">
        <v>347</v>
      </c>
      <c r="G243" s="221" t="s">
        <v>160</v>
      </c>
      <c r="H243" s="222">
        <v>43.265999999999998</v>
      </c>
      <c r="I243" s="223"/>
      <c r="J243" s="224">
        <f>ROUND(I243*H243,2)</f>
        <v>0</v>
      </c>
      <c r="K243" s="220" t="s">
        <v>145</v>
      </c>
      <c r="L243" s="44"/>
      <c r="M243" s="225" t="s">
        <v>1</v>
      </c>
      <c r="N243" s="226" t="s">
        <v>40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146</v>
      </c>
      <c r="AT243" s="229" t="s">
        <v>141</v>
      </c>
      <c r="AU243" s="229" t="s">
        <v>147</v>
      </c>
      <c r="AY243" s="17" t="s">
        <v>138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147</v>
      </c>
      <c r="BK243" s="230">
        <f>ROUND(I243*H243,2)</f>
        <v>0</v>
      </c>
      <c r="BL243" s="17" t="s">
        <v>146</v>
      </c>
      <c r="BM243" s="229" t="s">
        <v>903</v>
      </c>
    </row>
    <row r="244" s="2" customFormat="1" ht="24.15" customHeight="1">
      <c r="A244" s="38"/>
      <c r="B244" s="39"/>
      <c r="C244" s="218" t="s">
        <v>365</v>
      </c>
      <c r="D244" s="218" t="s">
        <v>141</v>
      </c>
      <c r="E244" s="219" t="s">
        <v>904</v>
      </c>
      <c r="F244" s="220" t="s">
        <v>905</v>
      </c>
      <c r="G244" s="221" t="s">
        <v>160</v>
      </c>
      <c r="H244" s="222">
        <v>298.79599999999999</v>
      </c>
      <c r="I244" s="223"/>
      <c r="J244" s="224">
        <f>ROUND(I244*H244,2)</f>
        <v>0</v>
      </c>
      <c r="K244" s="220" t="s">
        <v>145</v>
      </c>
      <c r="L244" s="44"/>
      <c r="M244" s="225" t="s">
        <v>1</v>
      </c>
      <c r="N244" s="226" t="s">
        <v>40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146</v>
      </c>
      <c r="AT244" s="229" t="s">
        <v>141</v>
      </c>
      <c r="AU244" s="229" t="s">
        <v>147</v>
      </c>
      <c r="AY244" s="17" t="s">
        <v>138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147</v>
      </c>
      <c r="BK244" s="230">
        <f>ROUND(I244*H244,2)</f>
        <v>0</v>
      </c>
      <c r="BL244" s="17" t="s">
        <v>146</v>
      </c>
      <c r="BM244" s="229" t="s">
        <v>906</v>
      </c>
    </row>
    <row r="245" s="14" customFormat="1">
      <c r="A245" s="14"/>
      <c r="B245" s="242"/>
      <c r="C245" s="243"/>
      <c r="D245" s="233" t="s">
        <v>149</v>
      </c>
      <c r="E245" s="244" t="s">
        <v>1</v>
      </c>
      <c r="F245" s="245" t="s">
        <v>907</v>
      </c>
      <c r="G245" s="243"/>
      <c r="H245" s="246">
        <v>298.79599999999999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149</v>
      </c>
      <c r="AU245" s="252" t="s">
        <v>147</v>
      </c>
      <c r="AV245" s="14" t="s">
        <v>147</v>
      </c>
      <c r="AW245" s="14" t="s">
        <v>31</v>
      </c>
      <c r="AX245" s="14" t="s">
        <v>82</v>
      </c>
      <c r="AY245" s="252" t="s">
        <v>138</v>
      </c>
    </row>
    <row r="246" s="12" customFormat="1" ht="22.8" customHeight="1">
      <c r="A246" s="12"/>
      <c r="B246" s="202"/>
      <c r="C246" s="203"/>
      <c r="D246" s="204" t="s">
        <v>73</v>
      </c>
      <c r="E246" s="216" t="s">
        <v>349</v>
      </c>
      <c r="F246" s="216" t="s">
        <v>350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P247</f>
        <v>0</v>
      </c>
      <c r="Q246" s="210"/>
      <c r="R246" s="211">
        <f>R247</f>
        <v>0</v>
      </c>
      <c r="S246" s="210"/>
      <c r="T246" s="212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82</v>
      </c>
      <c r="AT246" s="214" t="s">
        <v>73</v>
      </c>
      <c r="AU246" s="214" t="s">
        <v>82</v>
      </c>
      <c r="AY246" s="213" t="s">
        <v>138</v>
      </c>
      <c r="BK246" s="215">
        <f>BK247</f>
        <v>0</v>
      </c>
    </row>
    <row r="247" s="2" customFormat="1" ht="21.75" customHeight="1">
      <c r="A247" s="38"/>
      <c r="B247" s="39"/>
      <c r="C247" s="218" t="s">
        <v>370</v>
      </c>
      <c r="D247" s="218" t="s">
        <v>141</v>
      </c>
      <c r="E247" s="219" t="s">
        <v>352</v>
      </c>
      <c r="F247" s="220" t="s">
        <v>353</v>
      </c>
      <c r="G247" s="221" t="s">
        <v>160</v>
      </c>
      <c r="H247" s="222">
        <v>6.5389999999999997</v>
      </c>
      <c r="I247" s="223"/>
      <c r="J247" s="224">
        <f>ROUND(I247*H247,2)</f>
        <v>0</v>
      </c>
      <c r="K247" s="220" t="s">
        <v>145</v>
      </c>
      <c r="L247" s="44"/>
      <c r="M247" s="225" t="s">
        <v>1</v>
      </c>
      <c r="N247" s="226" t="s">
        <v>40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146</v>
      </c>
      <c r="AT247" s="229" t="s">
        <v>141</v>
      </c>
      <c r="AU247" s="229" t="s">
        <v>147</v>
      </c>
      <c r="AY247" s="17" t="s">
        <v>138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147</v>
      </c>
      <c r="BK247" s="230">
        <f>ROUND(I247*H247,2)</f>
        <v>0</v>
      </c>
      <c r="BL247" s="17" t="s">
        <v>146</v>
      </c>
      <c r="BM247" s="229" t="s">
        <v>908</v>
      </c>
    </row>
    <row r="248" s="12" customFormat="1" ht="22.8" customHeight="1">
      <c r="A248" s="12"/>
      <c r="B248" s="202"/>
      <c r="C248" s="203"/>
      <c r="D248" s="204" t="s">
        <v>73</v>
      </c>
      <c r="E248" s="216" t="s">
        <v>355</v>
      </c>
      <c r="F248" s="216" t="s">
        <v>356</v>
      </c>
      <c r="G248" s="203"/>
      <c r="H248" s="203"/>
      <c r="I248" s="206"/>
      <c r="J248" s="217">
        <f>BK248</f>
        <v>0</v>
      </c>
      <c r="K248" s="203"/>
      <c r="L248" s="208"/>
      <c r="M248" s="209"/>
      <c r="N248" s="210"/>
      <c r="O248" s="210"/>
      <c r="P248" s="211">
        <f>SUM(P249:P272)</f>
        <v>0</v>
      </c>
      <c r="Q248" s="210"/>
      <c r="R248" s="211">
        <f>SUM(R249:R272)</f>
        <v>4.57254</v>
      </c>
      <c r="S248" s="210"/>
      <c r="T248" s="212">
        <f>SUM(T249:T272)</f>
        <v>5.0461999999999998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147</v>
      </c>
      <c r="AT248" s="214" t="s">
        <v>73</v>
      </c>
      <c r="AU248" s="214" t="s">
        <v>82</v>
      </c>
      <c r="AY248" s="213" t="s">
        <v>138</v>
      </c>
      <c r="BK248" s="215">
        <f>SUM(BK249:BK272)</f>
        <v>0</v>
      </c>
    </row>
    <row r="249" s="2" customFormat="1" ht="24.15" customHeight="1">
      <c r="A249" s="38"/>
      <c r="B249" s="39"/>
      <c r="C249" s="218" t="s">
        <v>376</v>
      </c>
      <c r="D249" s="218" t="s">
        <v>141</v>
      </c>
      <c r="E249" s="219" t="s">
        <v>909</v>
      </c>
      <c r="F249" s="220" t="s">
        <v>910</v>
      </c>
      <c r="G249" s="221" t="s">
        <v>181</v>
      </c>
      <c r="H249" s="222">
        <v>16.5</v>
      </c>
      <c r="I249" s="223"/>
      <c r="J249" s="224">
        <f>ROUND(I249*H249,2)</f>
        <v>0</v>
      </c>
      <c r="K249" s="220" t="s">
        <v>145</v>
      </c>
      <c r="L249" s="44"/>
      <c r="M249" s="225" t="s">
        <v>1</v>
      </c>
      <c r="N249" s="226" t="s">
        <v>40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0.024</v>
      </c>
      <c r="T249" s="228">
        <f>S249*H249</f>
        <v>0.39600000000000002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233</v>
      </c>
      <c r="AT249" s="229" t="s">
        <v>141</v>
      </c>
      <c r="AU249" s="229" t="s">
        <v>147</v>
      </c>
      <c r="AY249" s="17" t="s">
        <v>138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147</v>
      </c>
      <c r="BK249" s="230">
        <f>ROUND(I249*H249,2)</f>
        <v>0</v>
      </c>
      <c r="BL249" s="17" t="s">
        <v>233</v>
      </c>
      <c r="BM249" s="229" t="s">
        <v>911</v>
      </c>
    </row>
    <row r="250" s="14" customFormat="1">
      <c r="A250" s="14"/>
      <c r="B250" s="242"/>
      <c r="C250" s="243"/>
      <c r="D250" s="233" t="s">
        <v>149</v>
      </c>
      <c r="E250" s="244" t="s">
        <v>1</v>
      </c>
      <c r="F250" s="245" t="s">
        <v>912</v>
      </c>
      <c r="G250" s="243"/>
      <c r="H250" s="246">
        <v>16.5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149</v>
      </c>
      <c r="AU250" s="252" t="s">
        <v>147</v>
      </c>
      <c r="AV250" s="14" t="s">
        <v>147</v>
      </c>
      <c r="AW250" s="14" t="s">
        <v>31</v>
      </c>
      <c r="AX250" s="14" t="s">
        <v>82</v>
      </c>
      <c r="AY250" s="252" t="s">
        <v>138</v>
      </c>
    </row>
    <row r="251" s="2" customFormat="1" ht="24.15" customHeight="1">
      <c r="A251" s="38"/>
      <c r="B251" s="39"/>
      <c r="C251" s="218" t="s">
        <v>381</v>
      </c>
      <c r="D251" s="218" t="s">
        <v>141</v>
      </c>
      <c r="E251" s="219" t="s">
        <v>913</v>
      </c>
      <c r="F251" s="220" t="s">
        <v>914</v>
      </c>
      <c r="G251" s="221" t="s">
        <v>181</v>
      </c>
      <c r="H251" s="222">
        <v>92.599999999999994</v>
      </c>
      <c r="I251" s="223"/>
      <c r="J251" s="224">
        <f>ROUND(I251*H251,2)</f>
        <v>0</v>
      </c>
      <c r="K251" s="220" t="s">
        <v>145</v>
      </c>
      <c r="L251" s="44"/>
      <c r="M251" s="225" t="s">
        <v>1</v>
      </c>
      <c r="N251" s="226" t="s">
        <v>40</v>
      </c>
      <c r="O251" s="91"/>
      <c r="P251" s="227">
        <f>O251*H251</f>
        <v>0</v>
      </c>
      <c r="Q251" s="227">
        <v>0.0097800000000000005</v>
      </c>
      <c r="R251" s="227">
        <f>Q251*H251</f>
        <v>0.90562799999999999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233</v>
      </c>
      <c r="AT251" s="229" t="s">
        <v>141</v>
      </c>
      <c r="AU251" s="229" t="s">
        <v>147</v>
      </c>
      <c r="AY251" s="17" t="s">
        <v>138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147</v>
      </c>
      <c r="BK251" s="230">
        <f>ROUND(I251*H251,2)</f>
        <v>0</v>
      </c>
      <c r="BL251" s="17" t="s">
        <v>233</v>
      </c>
      <c r="BM251" s="229" t="s">
        <v>915</v>
      </c>
    </row>
    <row r="252" s="13" customFormat="1">
      <c r="A252" s="13"/>
      <c r="B252" s="231"/>
      <c r="C252" s="232"/>
      <c r="D252" s="233" t="s">
        <v>149</v>
      </c>
      <c r="E252" s="234" t="s">
        <v>1</v>
      </c>
      <c r="F252" s="235" t="s">
        <v>916</v>
      </c>
      <c r="G252" s="232"/>
      <c r="H252" s="234" t="s">
        <v>1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149</v>
      </c>
      <c r="AU252" s="241" t="s">
        <v>147</v>
      </c>
      <c r="AV252" s="13" t="s">
        <v>82</v>
      </c>
      <c r="AW252" s="13" t="s">
        <v>31</v>
      </c>
      <c r="AX252" s="13" t="s">
        <v>74</v>
      </c>
      <c r="AY252" s="241" t="s">
        <v>138</v>
      </c>
    </row>
    <row r="253" s="14" customFormat="1">
      <c r="A253" s="14"/>
      <c r="B253" s="242"/>
      <c r="C253" s="243"/>
      <c r="D253" s="233" t="s">
        <v>149</v>
      </c>
      <c r="E253" s="244" t="s">
        <v>1</v>
      </c>
      <c r="F253" s="245" t="s">
        <v>917</v>
      </c>
      <c r="G253" s="243"/>
      <c r="H253" s="246">
        <v>46.299999999999997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149</v>
      </c>
      <c r="AU253" s="252" t="s">
        <v>147</v>
      </c>
      <c r="AV253" s="14" t="s">
        <v>147</v>
      </c>
      <c r="AW253" s="14" t="s">
        <v>31</v>
      </c>
      <c r="AX253" s="14" t="s">
        <v>74</v>
      </c>
      <c r="AY253" s="252" t="s">
        <v>138</v>
      </c>
    </row>
    <row r="254" s="13" customFormat="1">
      <c r="A254" s="13"/>
      <c r="B254" s="231"/>
      <c r="C254" s="232"/>
      <c r="D254" s="233" t="s">
        <v>149</v>
      </c>
      <c r="E254" s="234" t="s">
        <v>1</v>
      </c>
      <c r="F254" s="235" t="s">
        <v>918</v>
      </c>
      <c r="G254" s="232"/>
      <c r="H254" s="234" t="s">
        <v>1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149</v>
      </c>
      <c r="AU254" s="241" t="s">
        <v>147</v>
      </c>
      <c r="AV254" s="13" t="s">
        <v>82</v>
      </c>
      <c r="AW254" s="13" t="s">
        <v>31</v>
      </c>
      <c r="AX254" s="13" t="s">
        <v>74</v>
      </c>
      <c r="AY254" s="241" t="s">
        <v>138</v>
      </c>
    </row>
    <row r="255" s="14" customFormat="1">
      <c r="A255" s="14"/>
      <c r="B255" s="242"/>
      <c r="C255" s="243"/>
      <c r="D255" s="233" t="s">
        <v>149</v>
      </c>
      <c r="E255" s="244" t="s">
        <v>1</v>
      </c>
      <c r="F255" s="245" t="s">
        <v>917</v>
      </c>
      <c r="G255" s="243"/>
      <c r="H255" s="246">
        <v>46.299999999999997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149</v>
      </c>
      <c r="AU255" s="252" t="s">
        <v>147</v>
      </c>
      <c r="AV255" s="14" t="s">
        <v>147</v>
      </c>
      <c r="AW255" s="14" t="s">
        <v>31</v>
      </c>
      <c r="AX255" s="14" t="s">
        <v>74</v>
      </c>
      <c r="AY255" s="252" t="s">
        <v>138</v>
      </c>
    </row>
    <row r="256" s="15" customFormat="1">
      <c r="A256" s="15"/>
      <c r="B256" s="267"/>
      <c r="C256" s="268"/>
      <c r="D256" s="233" t="s">
        <v>149</v>
      </c>
      <c r="E256" s="269" t="s">
        <v>1</v>
      </c>
      <c r="F256" s="270" t="s">
        <v>177</v>
      </c>
      <c r="G256" s="268"/>
      <c r="H256" s="271">
        <v>92.599999999999994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149</v>
      </c>
      <c r="AU256" s="277" t="s">
        <v>147</v>
      </c>
      <c r="AV256" s="15" t="s">
        <v>146</v>
      </c>
      <c r="AW256" s="15" t="s">
        <v>31</v>
      </c>
      <c r="AX256" s="15" t="s">
        <v>82</v>
      </c>
      <c r="AY256" s="277" t="s">
        <v>138</v>
      </c>
    </row>
    <row r="257" s="2" customFormat="1" ht="24.15" customHeight="1">
      <c r="A257" s="38"/>
      <c r="B257" s="39"/>
      <c r="C257" s="218" t="s">
        <v>385</v>
      </c>
      <c r="D257" s="218" t="s">
        <v>141</v>
      </c>
      <c r="E257" s="219" t="s">
        <v>919</v>
      </c>
      <c r="F257" s="220" t="s">
        <v>920</v>
      </c>
      <c r="G257" s="221" t="s">
        <v>181</v>
      </c>
      <c r="H257" s="222">
        <v>92.599999999999994</v>
      </c>
      <c r="I257" s="223"/>
      <c r="J257" s="224">
        <f>ROUND(I257*H257,2)</f>
        <v>0</v>
      </c>
      <c r="K257" s="220" t="s">
        <v>145</v>
      </c>
      <c r="L257" s="44"/>
      <c r="M257" s="225" t="s">
        <v>1</v>
      </c>
      <c r="N257" s="226" t="s">
        <v>40</v>
      </c>
      <c r="O257" s="91"/>
      <c r="P257" s="227">
        <f>O257*H257</f>
        <v>0</v>
      </c>
      <c r="Q257" s="227">
        <v>0.015720000000000001</v>
      </c>
      <c r="R257" s="227">
        <f>Q257*H257</f>
        <v>1.4556720000000001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233</v>
      </c>
      <c r="AT257" s="229" t="s">
        <v>141</v>
      </c>
      <c r="AU257" s="229" t="s">
        <v>147</v>
      </c>
      <c r="AY257" s="17" t="s">
        <v>138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147</v>
      </c>
      <c r="BK257" s="230">
        <f>ROUND(I257*H257,2)</f>
        <v>0</v>
      </c>
      <c r="BL257" s="17" t="s">
        <v>233</v>
      </c>
      <c r="BM257" s="229" t="s">
        <v>921</v>
      </c>
    </row>
    <row r="258" s="14" customFormat="1">
      <c r="A258" s="14"/>
      <c r="B258" s="242"/>
      <c r="C258" s="243"/>
      <c r="D258" s="233" t="s">
        <v>149</v>
      </c>
      <c r="E258" s="244" t="s">
        <v>1</v>
      </c>
      <c r="F258" s="245" t="s">
        <v>922</v>
      </c>
      <c r="G258" s="243"/>
      <c r="H258" s="246">
        <v>92.599999999999994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149</v>
      </c>
      <c r="AU258" s="252" t="s">
        <v>147</v>
      </c>
      <c r="AV258" s="14" t="s">
        <v>147</v>
      </c>
      <c r="AW258" s="14" t="s">
        <v>31</v>
      </c>
      <c r="AX258" s="14" t="s">
        <v>82</v>
      </c>
      <c r="AY258" s="252" t="s">
        <v>138</v>
      </c>
    </row>
    <row r="259" s="2" customFormat="1" ht="21.75" customHeight="1">
      <c r="A259" s="38"/>
      <c r="B259" s="39"/>
      <c r="C259" s="218" t="s">
        <v>923</v>
      </c>
      <c r="D259" s="218" t="s">
        <v>141</v>
      </c>
      <c r="E259" s="219" t="s">
        <v>362</v>
      </c>
      <c r="F259" s="220" t="s">
        <v>363</v>
      </c>
      <c r="G259" s="221" t="s">
        <v>181</v>
      </c>
      <c r="H259" s="222">
        <v>46.299999999999997</v>
      </c>
      <c r="I259" s="223"/>
      <c r="J259" s="224">
        <f>ROUND(I259*H259,2)</f>
        <v>0</v>
      </c>
      <c r="K259" s="220" t="s">
        <v>145</v>
      </c>
      <c r="L259" s="44"/>
      <c r="M259" s="225" t="s">
        <v>1</v>
      </c>
      <c r="N259" s="226" t="s">
        <v>40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0.014</v>
      </c>
      <c r="T259" s="228">
        <f>S259*H259</f>
        <v>0.6482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233</v>
      </c>
      <c r="AT259" s="229" t="s">
        <v>141</v>
      </c>
      <c r="AU259" s="229" t="s">
        <v>147</v>
      </c>
      <c r="AY259" s="17" t="s">
        <v>138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147</v>
      </c>
      <c r="BK259" s="230">
        <f>ROUND(I259*H259,2)</f>
        <v>0</v>
      </c>
      <c r="BL259" s="17" t="s">
        <v>233</v>
      </c>
      <c r="BM259" s="229" t="s">
        <v>924</v>
      </c>
    </row>
    <row r="260" s="14" customFormat="1">
      <c r="A260" s="14"/>
      <c r="B260" s="242"/>
      <c r="C260" s="243"/>
      <c r="D260" s="233" t="s">
        <v>149</v>
      </c>
      <c r="E260" s="244" t="s">
        <v>1</v>
      </c>
      <c r="F260" s="245" t="s">
        <v>917</v>
      </c>
      <c r="G260" s="243"/>
      <c r="H260" s="246">
        <v>46.299999999999997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149</v>
      </c>
      <c r="AU260" s="252" t="s">
        <v>147</v>
      </c>
      <c r="AV260" s="14" t="s">
        <v>147</v>
      </c>
      <c r="AW260" s="14" t="s">
        <v>31</v>
      </c>
      <c r="AX260" s="14" t="s">
        <v>82</v>
      </c>
      <c r="AY260" s="252" t="s">
        <v>138</v>
      </c>
    </row>
    <row r="261" s="2" customFormat="1" ht="33" customHeight="1">
      <c r="A261" s="38"/>
      <c r="B261" s="39"/>
      <c r="C261" s="218" t="s">
        <v>925</v>
      </c>
      <c r="D261" s="218" t="s">
        <v>141</v>
      </c>
      <c r="E261" s="219" t="s">
        <v>366</v>
      </c>
      <c r="F261" s="220" t="s">
        <v>367</v>
      </c>
      <c r="G261" s="221" t="s">
        <v>173</v>
      </c>
      <c r="H261" s="222">
        <v>80</v>
      </c>
      <c r="I261" s="223"/>
      <c r="J261" s="224">
        <f>ROUND(I261*H261,2)</f>
        <v>0</v>
      </c>
      <c r="K261" s="220" t="s">
        <v>1</v>
      </c>
      <c r="L261" s="44"/>
      <c r="M261" s="225" t="s">
        <v>1</v>
      </c>
      <c r="N261" s="226" t="s">
        <v>40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233</v>
      </c>
      <c r="AT261" s="229" t="s">
        <v>141</v>
      </c>
      <c r="AU261" s="229" t="s">
        <v>147</v>
      </c>
      <c r="AY261" s="17" t="s">
        <v>138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147</v>
      </c>
      <c r="BK261" s="230">
        <f>ROUND(I261*H261,2)</f>
        <v>0</v>
      </c>
      <c r="BL261" s="17" t="s">
        <v>233</v>
      </c>
      <c r="BM261" s="229" t="s">
        <v>926</v>
      </c>
    </row>
    <row r="262" s="14" customFormat="1">
      <c r="A262" s="14"/>
      <c r="B262" s="242"/>
      <c r="C262" s="243"/>
      <c r="D262" s="233" t="s">
        <v>149</v>
      </c>
      <c r="E262" s="244" t="s">
        <v>1</v>
      </c>
      <c r="F262" s="245" t="s">
        <v>927</v>
      </c>
      <c r="G262" s="243"/>
      <c r="H262" s="246">
        <v>80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149</v>
      </c>
      <c r="AU262" s="252" t="s">
        <v>147</v>
      </c>
      <c r="AV262" s="14" t="s">
        <v>147</v>
      </c>
      <c r="AW262" s="14" t="s">
        <v>31</v>
      </c>
      <c r="AX262" s="14" t="s">
        <v>74</v>
      </c>
      <c r="AY262" s="252" t="s">
        <v>138</v>
      </c>
    </row>
    <row r="263" s="15" customFormat="1">
      <c r="A263" s="15"/>
      <c r="B263" s="267"/>
      <c r="C263" s="268"/>
      <c r="D263" s="233" t="s">
        <v>149</v>
      </c>
      <c r="E263" s="269" t="s">
        <v>1</v>
      </c>
      <c r="F263" s="270" t="s">
        <v>177</v>
      </c>
      <c r="G263" s="268"/>
      <c r="H263" s="271">
        <v>80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149</v>
      </c>
      <c r="AU263" s="277" t="s">
        <v>147</v>
      </c>
      <c r="AV263" s="15" t="s">
        <v>146</v>
      </c>
      <c r="AW263" s="15" t="s">
        <v>31</v>
      </c>
      <c r="AX263" s="15" t="s">
        <v>82</v>
      </c>
      <c r="AY263" s="277" t="s">
        <v>138</v>
      </c>
    </row>
    <row r="264" s="2" customFormat="1" ht="21.75" customHeight="1">
      <c r="A264" s="38"/>
      <c r="B264" s="39"/>
      <c r="C264" s="253" t="s">
        <v>646</v>
      </c>
      <c r="D264" s="253" t="s">
        <v>163</v>
      </c>
      <c r="E264" s="254" t="s">
        <v>371</v>
      </c>
      <c r="F264" s="255" t="s">
        <v>372</v>
      </c>
      <c r="G264" s="256" t="s">
        <v>154</v>
      </c>
      <c r="H264" s="257">
        <v>4</v>
      </c>
      <c r="I264" s="258"/>
      <c r="J264" s="259">
        <f>ROUND(I264*H264,2)</f>
        <v>0</v>
      </c>
      <c r="K264" s="255" t="s">
        <v>1</v>
      </c>
      <c r="L264" s="260"/>
      <c r="M264" s="261" t="s">
        <v>1</v>
      </c>
      <c r="N264" s="262" t="s">
        <v>40</v>
      </c>
      <c r="O264" s="91"/>
      <c r="P264" s="227">
        <f>O264*H264</f>
        <v>0</v>
      </c>
      <c r="Q264" s="227">
        <v>0.55000000000000004</v>
      </c>
      <c r="R264" s="227">
        <f>Q264*H264</f>
        <v>2.2000000000000002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373</v>
      </c>
      <c r="AT264" s="229" t="s">
        <v>163</v>
      </c>
      <c r="AU264" s="229" t="s">
        <v>147</v>
      </c>
      <c r="AY264" s="17" t="s">
        <v>138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147</v>
      </c>
      <c r="BK264" s="230">
        <f>ROUND(I264*H264,2)</f>
        <v>0</v>
      </c>
      <c r="BL264" s="17" t="s">
        <v>233</v>
      </c>
      <c r="BM264" s="229" t="s">
        <v>928</v>
      </c>
    </row>
    <row r="265" s="14" customFormat="1">
      <c r="A265" s="14"/>
      <c r="B265" s="242"/>
      <c r="C265" s="243"/>
      <c r="D265" s="233" t="s">
        <v>149</v>
      </c>
      <c r="E265" s="244" t="s">
        <v>1</v>
      </c>
      <c r="F265" s="245" t="s">
        <v>929</v>
      </c>
      <c r="G265" s="243"/>
      <c r="H265" s="246">
        <v>4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149</v>
      </c>
      <c r="AU265" s="252" t="s">
        <v>147</v>
      </c>
      <c r="AV265" s="14" t="s">
        <v>147</v>
      </c>
      <c r="AW265" s="14" t="s">
        <v>31</v>
      </c>
      <c r="AX265" s="14" t="s">
        <v>82</v>
      </c>
      <c r="AY265" s="252" t="s">
        <v>138</v>
      </c>
    </row>
    <row r="266" s="2" customFormat="1" ht="24.15" customHeight="1">
      <c r="A266" s="38"/>
      <c r="B266" s="39"/>
      <c r="C266" s="218" t="s">
        <v>650</v>
      </c>
      <c r="D266" s="218" t="s">
        <v>141</v>
      </c>
      <c r="E266" s="219" t="s">
        <v>377</v>
      </c>
      <c r="F266" s="220" t="s">
        <v>378</v>
      </c>
      <c r="G266" s="221" t="s">
        <v>173</v>
      </c>
      <c r="H266" s="222">
        <v>86</v>
      </c>
      <c r="I266" s="223"/>
      <c r="J266" s="224">
        <f>ROUND(I266*H266,2)</f>
        <v>0</v>
      </c>
      <c r="K266" s="220" t="s">
        <v>1</v>
      </c>
      <c r="L266" s="44"/>
      <c r="M266" s="225" t="s">
        <v>1</v>
      </c>
      <c r="N266" s="226" t="s">
        <v>40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0.025000000000000001</v>
      </c>
      <c r="T266" s="228">
        <f>S266*H266</f>
        <v>2.1499999999999999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233</v>
      </c>
      <c r="AT266" s="229" t="s">
        <v>141</v>
      </c>
      <c r="AU266" s="229" t="s">
        <v>147</v>
      </c>
      <c r="AY266" s="17" t="s">
        <v>138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147</v>
      </c>
      <c r="BK266" s="230">
        <f>ROUND(I266*H266,2)</f>
        <v>0</v>
      </c>
      <c r="BL266" s="17" t="s">
        <v>233</v>
      </c>
      <c r="BM266" s="229" t="s">
        <v>930</v>
      </c>
    </row>
    <row r="267" s="14" customFormat="1">
      <c r="A267" s="14"/>
      <c r="B267" s="242"/>
      <c r="C267" s="243"/>
      <c r="D267" s="233" t="s">
        <v>149</v>
      </c>
      <c r="E267" s="244" t="s">
        <v>1</v>
      </c>
      <c r="F267" s="245" t="s">
        <v>931</v>
      </c>
      <c r="G267" s="243"/>
      <c r="H267" s="246">
        <v>86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149</v>
      </c>
      <c r="AU267" s="252" t="s">
        <v>147</v>
      </c>
      <c r="AV267" s="14" t="s">
        <v>147</v>
      </c>
      <c r="AW267" s="14" t="s">
        <v>31</v>
      </c>
      <c r="AX267" s="14" t="s">
        <v>74</v>
      </c>
      <c r="AY267" s="252" t="s">
        <v>138</v>
      </c>
    </row>
    <row r="268" s="15" customFormat="1">
      <c r="A268" s="15"/>
      <c r="B268" s="267"/>
      <c r="C268" s="268"/>
      <c r="D268" s="233" t="s">
        <v>149</v>
      </c>
      <c r="E268" s="269" t="s">
        <v>1</v>
      </c>
      <c r="F268" s="270" t="s">
        <v>177</v>
      </c>
      <c r="G268" s="268"/>
      <c r="H268" s="271">
        <v>86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7" t="s">
        <v>149</v>
      </c>
      <c r="AU268" s="277" t="s">
        <v>147</v>
      </c>
      <c r="AV268" s="15" t="s">
        <v>146</v>
      </c>
      <c r="AW268" s="15" t="s">
        <v>31</v>
      </c>
      <c r="AX268" s="15" t="s">
        <v>82</v>
      </c>
      <c r="AY268" s="277" t="s">
        <v>138</v>
      </c>
    </row>
    <row r="269" s="2" customFormat="1" ht="24.15" customHeight="1">
      <c r="A269" s="38"/>
      <c r="B269" s="39"/>
      <c r="C269" s="218" t="s">
        <v>654</v>
      </c>
      <c r="D269" s="218" t="s">
        <v>141</v>
      </c>
      <c r="E269" s="219" t="s">
        <v>932</v>
      </c>
      <c r="F269" s="220" t="s">
        <v>933</v>
      </c>
      <c r="G269" s="221" t="s">
        <v>181</v>
      </c>
      <c r="H269" s="222">
        <v>46.299999999999997</v>
      </c>
      <c r="I269" s="223"/>
      <c r="J269" s="224">
        <f>ROUND(I269*H269,2)</f>
        <v>0</v>
      </c>
      <c r="K269" s="220" t="s">
        <v>145</v>
      </c>
      <c r="L269" s="44"/>
      <c r="M269" s="225" t="s">
        <v>1</v>
      </c>
      <c r="N269" s="226" t="s">
        <v>40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0.040000000000000001</v>
      </c>
      <c r="T269" s="228">
        <f>S269*H269</f>
        <v>1.8519999999999999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233</v>
      </c>
      <c r="AT269" s="229" t="s">
        <v>141</v>
      </c>
      <c r="AU269" s="229" t="s">
        <v>147</v>
      </c>
      <c r="AY269" s="17" t="s">
        <v>138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147</v>
      </c>
      <c r="BK269" s="230">
        <f>ROUND(I269*H269,2)</f>
        <v>0</v>
      </c>
      <c r="BL269" s="17" t="s">
        <v>233</v>
      </c>
      <c r="BM269" s="229" t="s">
        <v>934</v>
      </c>
    </row>
    <row r="270" s="14" customFormat="1">
      <c r="A270" s="14"/>
      <c r="B270" s="242"/>
      <c r="C270" s="243"/>
      <c r="D270" s="233" t="s">
        <v>149</v>
      </c>
      <c r="E270" s="244" t="s">
        <v>1</v>
      </c>
      <c r="F270" s="245" t="s">
        <v>917</v>
      </c>
      <c r="G270" s="243"/>
      <c r="H270" s="246">
        <v>46.299999999999997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149</v>
      </c>
      <c r="AU270" s="252" t="s">
        <v>147</v>
      </c>
      <c r="AV270" s="14" t="s">
        <v>147</v>
      </c>
      <c r="AW270" s="14" t="s">
        <v>31</v>
      </c>
      <c r="AX270" s="14" t="s">
        <v>82</v>
      </c>
      <c r="AY270" s="252" t="s">
        <v>138</v>
      </c>
    </row>
    <row r="271" s="2" customFormat="1" ht="24.15" customHeight="1">
      <c r="A271" s="38"/>
      <c r="B271" s="39"/>
      <c r="C271" s="218" t="s">
        <v>658</v>
      </c>
      <c r="D271" s="218" t="s">
        <v>141</v>
      </c>
      <c r="E271" s="219" t="s">
        <v>382</v>
      </c>
      <c r="F271" s="220" t="s">
        <v>383</v>
      </c>
      <c r="G271" s="221" t="s">
        <v>154</v>
      </c>
      <c r="H271" s="222">
        <v>4</v>
      </c>
      <c r="I271" s="223"/>
      <c r="J271" s="224">
        <f>ROUND(I271*H271,2)</f>
        <v>0</v>
      </c>
      <c r="K271" s="220" t="s">
        <v>1</v>
      </c>
      <c r="L271" s="44"/>
      <c r="M271" s="225" t="s">
        <v>1</v>
      </c>
      <c r="N271" s="226" t="s">
        <v>40</v>
      </c>
      <c r="O271" s="91"/>
      <c r="P271" s="227">
        <f>O271*H271</f>
        <v>0</v>
      </c>
      <c r="Q271" s="227">
        <v>0.00281</v>
      </c>
      <c r="R271" s="227">
        <f>Q271*H271</f>
        <v>0.01124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233</v>
      </c>
      <c r="AT271" s="229" t="s">
        <v>141</v>
      </c>
      <c r="AU271" s="229" t="s">
        <v>147</v>
      </c>
      <c r="AY271" s="17" t="s">
        <v>138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147</v>
      </c>
      <c r="BK271" s="230">
        <f>ROUND(I271*H271,2)</f>
        <v>0</v>
      </c>
      <c r="BL271" s="17" t="s">
        <v>233</v>
      </c>
      <c r="BM271" s="229" t="s">
        <v>935</v>
      </c>
    </row>
    <row r="272" s="2" customFormat="1" ht="24.15" customHeight="1">
      <c r="A272" s="38"/>
      <c r="B272" s="39"/>
      <c r="C272" s="218" t="s">
        <v>679</v>
      </c>
      <c r="D272" s="218" t="s">
        <v>141</v>
      </c>
      <c r="E272" s="219" t="s">
        <v>386</v>
      </c>
      <c r="F272" s="220" t="s">
        <v>387</v>
      </c>
      <c r="G272" s="221" t="s">
        <v>160</v>
      </c>
      <c r="H272" s="222">
        <v>4.5730000000000004</v>
      </c>
      <c r="I272" s="223"/>
      <c r="J272" s="224">
        <f>ROUND(I272*H272,2)</f>
        <v>0</v>
      </c>
      <c r="K272" s="220" t="s">
        <v>1</v>
      </c>
      <c r="L272" s="44"/>
      <c r="M272" s="225" t="s">
        <v>1</v>
      </c>
      <c r="N272" s="226" t="s">
        <v>40</v>
      </c>
      <c r="O272" s="9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233</v>
      </c>
      <c r="AT272" s="229" t="s">
        <v>141</v>
      </c>
      <c r="AU272" s="229" t="s">
        <v>147</v>
      </c>
      <c r="AY272" s="17" t="s">
        <v>138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147</v>
      </c>
      <c r="BK272" s="230">
        <f>ROUND(I272*H272,2)</f>
        <v>0</v>
      </c>
      <c r="BL272" s="17" t="s">
        <v>233</v>
      </c>
      <c r="BM272" s="229" t="s">
        <v>936</v>
      </c>
    </row>
    <row r="273" s="12" customFormat="1" ht="22.8" customHeight="1">
      <c r="A273" s="12"/>
      <c r="B273" s="202"/>
      <c r="C273" s="203"/>
      <c r="D273" s="204" t="s">
        <v>73</v>
      </c>
      <c r="E273" s="216" t="s">
        <v>644</v>
      </c>
      <c r="F273" s="216" t="s">
        <v>645</v>
      </c>
      <c r="G273" s="203"/>
      <c r="H273" s="203"/>
      <c r="I273" s="206"/>
      <c r="J273" s="217">
        <f>BK273</f>
        <v>0</v>
      </c>
      <c r="K273" s="203"/>
      <c r="L273" s="208"/>
      <c r="M273" s="209"/>
      <c r="N273" s="210"/>
      <c r="O273" s="210"/>
      <c r="P273" s="211">
        <f>SUM(P274:P291)</f>
        <v>0</v>
      </c>
      <c r="Q273" s="210"/>
      <c r="R273" s="211">
        <f>SUM(R274:R291)</f>
        <v>0.088239999999999999</v>
      </c>
      <c r="S273" s="210"/>
      <c r="T273" s="212">
        <f>SUM(T274:T291)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147</v>
      </c>
      <c r="AT273" s="214" t="s">
        <v>73</v>
      </c>
      <c r="AU273" s="214" t="s">
        <v>82</v>
      </c>
      <c r="AY273" s="213" t="s">
        <v>138</v>
      </c>
      <c r="BK273" s="215">
        <f>SUM(BK274:BK291)</f>
        <v>0</v>
      </c>
    </row>
    <row r="274" s="2" customFormat="1" ht="24.15" customHeight="1">
      <c r="A274" s="38"/>
      <c r="B274" s="39"/>
      <c r="C274" s="218" t="s">
        <v>937</v>
      </c>
      <c r="D274" s="218" t="s">
        <v>141</v>
      </c>
      <c r="E274" s="219" t="s">
        <v>647</v>
      </c>
      <c r="F274" s="220" t="s">
        <v>648</v>
      </c>
      <c r="G274" s="221" t="s">
        <v>144</v>
      </c>
      <c r="H274" s="222">
        <v>1</v>
      </c>
      <c r="I274" s="223"/>
      <c r="J274" s="224">
        <f>ROUND(I274*H274,2)</f>
        <v>0</v>
      </c>
      <c r="K274" s="220" t="s">
        <v>145</v>
      </c>
      <c r="L274" s="44"/>
      <c r="M274" s="225" t="s">
        <v>1</v>
      </c>
      <c r="N274" s="226" t="s">
        <v>40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233</v>
      </c>
      <c r="AT274" s="229" t="s">
        <v>141</v>
      </c>
      <c r="AU274" s="229" t="s">
        <v>147</v>
      </c>
      <c r="AY274" s="17" t="s">
        <v>138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147</v>
      </c>
      <c r="BK274" s="230">
        <f>ROUND(I274*H274,2)</f>
        <v>0</v>
      </c>
      <c r="BL274" s="17" t="s">
        <v>233</v>
      </c>
      <c r="BM274" s="229" t="s">
        <v>938</v>
      </c>
    </row>
    <row r="275" s="2" customFormat="1" ht="33" customHeight="1">
      <c r="A275" s="38"/>
      <c r="B275" s="39"/>
      <c r="C275" s="253" t="s">
        <v>939</v>
      </c>
      <c r="D275" s="253" t="s">
        <v>163</v>
      </c>
      <c r="E275" s="254" t="s">
        <v>651</v>
      </c>
      <c r="F275" s="255" t="s">
        <v>652</v>
      </c>
      <c r="G275" s="256" t="s">
        <v>144</v>
      </c>
      <c r="H275" s="257">
        <v>1</v>
      </c>
      <c r="I275" s="258"/>
      <c r="J275" s="259">
        <f>ROUND(I275*H275,2)</f>
        <v>0</v>
      </c>
      <c r="K275" s="255" t="s">
        <v>145</v>
      </c>
      <c r="L275" s="260"/>
      <c r="M275" s="261" t="s">
        <v>1</v>
      </c>
      <c r="N275" s="262" t="s">
        <v>40</v>
      </c>
      <c r="O275" s="91"/>
      <c r="P275" s="227">
        <f>O275*H275</f>
        <v>0</v>
      </c>
      <c r="Q275" s="227">
        <v>0.020500000000000001</v>
      </c>
      <c r="R275" s="227">
        <f>Q275*H275</f>
        <v>0.020500000000000001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373</v>
      </c>
      <c r="AT275" s="229" t="s">
        <v>163</v>
      </c>
      <c r="AU275" s="229" t="s">
        <v>147</v>
      </c>
      <c r="AY275" s="17" t="s">
        <v>138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147</v>
      </c>
      <c r="BK275" s="230">
        <f>ROUND(I275*H275,2)</f>
        <v>0</v>
      </c>
      <c r="BL275" s="17" t="s">
        <v>233</v>
      </c>
      <c r="BM275" s="229" t="s">
        <v>940</v>
      </c>
    </row>
    <row r="276" s="2" customFormat="1" ht="24.15" customHeight="1">
      <c r="A276" s="38"/>
      <c r="B276" s="39"/>
      <c r="C276" s="218" t="s">
        <v>941</v>
      </c>
      <c r="D276" s="218" t="s">
        <v>141</v>
      </c>
      <c r="E276" s="219" t="s">
        <v>942</v>
      </c>
      <c r="F276" s="220" t="s">
        <v>943</v>
      </c>
      <c r="G276" s="221" t="s">
        <v>144</v>
      </c>
      <c r="H276" s="222">
        <v>2</v>
      </c>
      <c r="I276" s="223"/>
      <c r="J276" s="224">
        <f>ROUND(I276*H276,2)</f>
        <v>0</v>
      </c>
      <c r="K276" s="220" t="s">
        <v>145</v>
      </c>
      <c r="L276" s="44"/>
      <c r="M276" s="225" t="s">
        <v>1</v>
      </c>
      <c r="N276" s="226" t="s">
        <v>40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233</v>
      </c>
      <c r="AT276" s="229" t="s">
        <v>141</v>
      </c>
      <c r="AU276" s="229" t="s">
        <v>147</v>
      </c>
      <c r="AY276" s="17" t="s">
        <v>138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147</v>
      </c>
      <c r="BK276" s="230">
        <f>ROUND(I276*H276,2)</f>
        <v>0</v>
      </c>
      <c r="BL276" s="17" t="s">
        <v>233</v>
      </c>
      <c r="BM276" s="229" t="s">
        <v>944</v>
      </c>
    </row>
    <row r="277" s="2" customFormat="1" ht="24.15" customHeight="1">
      <c r="A277" s="38"/>
      <c r="B277" s="39"/>
      <c r="C277" s="253" t="s">
        <v>695</v>
      </c>
      <c r="D277" s="253" t="s">
        <v>163</v>
      </c>
      <c r="E277" s="254" t="s">
        <v>945</v>
      </c>
      <c r="F277" s="255" t="s">
        <v>946</v>
      </c>
      <c r="G277" s="256" t="s">
        <v>144</v>
      </c>
      <c r="H277" s="257">
        <v>2</v>
      </c>
      <c r="I277" s="258"/>
      <c r="J277" s="259">
        <f>ROUND(I277*H277,2)</f>
        <v>0</v>
      </c>
      <c r="K277" s="255" t="s">
        <v>145</v>
      </c>
      <c r="L277" s="260"/>
      <c r="M277" s="261" t="s">
        <v>1</v>
      </c>
      <c r="N277" s="262" t="s">
        <v>40</v>
      </c>
      <c r="O277" s="91"/>
      <c r="P277" s="227">
        <f>O277*H277</f>
        <v>0</v>
      </c>
      <c r="Q277" s="227">
        <v>0.016</v>
      </c>
      <c r="R277" s="227">
        <f>Q277*H277</f>
        <v>0.032000000000000001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373</v>
      </c>
      <c r="AT277" s="229" t="s">
        <v>163</v>
      </c>
      <c r="AU277" s="229" t="s">
        <v>147</v>
      </c>
      <c r="AY277" s="17" t="s">
        <v>138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147</v>
      </c>
      <c r="BK277" s="230">
        <f>ROUND(I277*H277,2)</f>
        <v>0</v>
      </c>
      <c r="BL277" s="17" t="s">
        <v>233</v>
      </c>
      <c r="BM277" s="229" t="s">
        <v>947</v>
      </c>
    </row>
    <row r="278" s="2" customFormat="1" ht="16.5" customHeight="1">
      <c r="A278" s="38"/>
      <c r="B278" s="39"/>
      <c r="C278" s="218" t="s">
        <v>710</v>
      </c>
      <c r="D278" s="218" t="s">
        <v>141</v>
      </c>
      <c r="E278" s="219" t="s">
        <v>948</v>
      </c>
      <c r="F278" s="220" t="s">
        <v>949</v>
      </c>
      <c r="G278" s="221" t="s">
        <v>144</v>
      </c>
      <c r="H278" s="222">
        <v>2</v>
      </c>
      <c r="I278" s="223"/>
      <c r="J278" s="224">
        <f>ROUND(I278*H278,2)</f>
        <v>0</v>
      </c>
      <c r="K278" s="220" t="s">
        <v>1</v>
      </c>
      <c r="L278" s="44"/>
      <c r="M278" s="225" t="s">
        <v>1</v>
      </c>
      <c r="N278" s="226" t="s">
        <v>40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233</v>
      </c>
      <c r="AT278" s="229" t="s">
        <v>141</v>
      </c>
      <c r="AU278" s="229" t="s">
        <v>147</v>
      </c>
      <c r="AY278" s="17" t="s">
        <v>138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147</v>
      </c>
      <c r="BK278" s="230">
        <f>ROUND(I278*H278,2)</f>
        <v>0</v>
      </c>
      <c r="BL278" s="17" t="s">
        <v>233</v>
      </c>
      <c r="BM278" s="229" t="s">
        <v>950</v>
      </c>
    </row>
    <row r="279" s="2" customFormat="1" ht="21.75" customHeight="1">
      <c r="A279" s="38"/>
      <c r="B279" s="39"/>
      <c r="C279" s="253" t="s">
        <v>715</v>
      </c>
      <c r="D279" s="253" t="s">
        <v>163</v>
      </c>
      <c r="E279" s="254" t="s">
        <v>951</v>
      </c>
      <c r="F279" s="255" t="s">
        <v>952</v>
      </c>
      <c r="G279" s="256" t="s">
        <v>144</v>
      </c>
      <c r="H279" s="257">
        <v>2</v>
      </c>
      <c r="I279" s="258"/>
      <c r="J279" s="259">
        <f>ROUND(I279*H279,2)</f>
        <v>0</v>
      </c>
      <c r="K279" s="255" t="s">
        <v>1</v>
      </c>
      <c r="L279" s="260"/>
      <c r="M279" s="261" t="s">
        <v>1</v>
      </c>
      <c r="N279" s="262" t="s">
        <v>40</v>
      </c>
      <c r="O279" s="91"/>
      <c r="P279" s="227">
        <f>O279*H279</f>
        <v>0</v>
      </c>
      <c r="Q279" s="227">
        <v>0.00014999999999999999</v>
      </c>
      <c r="R279" s="227">
        <f>Q279*H279</f>
        <v>0.00029999999999999997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373</v>
      </c>
      <c r="AT279" s="229" t="s">
        <v>163</v>
      </c>
      <c r="AU279" s="229" t="s">
        <v>147</v>
      </c>
      <c r="AY279" s="17" t="s">
        <v>138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147</v>
      </c>
      <c r="BK279" s="230">
        <f>ROUND(I279*H279,2)</f>
        <v>0</v>
      </c>
      <c r="BL279" s="17" t="s">
        <v>233</v>
      </c>
      <c r="BM279" s="229" t="s">
        <v>953</v>
      </c>
    </row>
    <row r="280" s="2" customFormat="1" ht="21.75" customHeight="1">
      <c r="A280" s="38"/>
      <c r="B280" s="39"/>
      <c r="C280" s="218" t="s">
        <v>719</v>
      </c>
      <c r="D280" s="218" t="s">
        <v>141</v>
      </c>
      <c r="E280" s="219" t="s">
        <v>954</v>
      </c>
      <c r="F280" s="220" t="s">
        <v>955</v>
      </c>
      <c r="G280" s="221" t="s">
        <v>144</v>
      </c>
      <c r="H280" s="222">
        <v>2</v>
      </c>
      <c r="I280" s="223"/>
      <c r="J280" s="224">
        <f>ROUND(I280*H280,2)</f>
        <v>0</v>
      </c>
      <c r="K280" s="220" t="s">
        <v>1</v>
      </c>
      <c r="L280" s="44"/>
      <c r="M280" s="225" t="s">
        <v>1</v>
      </c>
      <c r="N280" s="226" t="s">
        <v>40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233</v>
      </c>
      <c r="AT280" s="229" t="s">
        <v>141</v>
      </c>
      <c r="AU280" s="229" t="s">
        <v>147</v>
      </c>
      <c r="AY280" s="17" t="s">
        <v>138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147</v>
      </c>
      <c r="BK280" s="230">
        <f>ROUND(I280*H280,2)</f>
        <v>0</v>
      </c>
      <c r="BL280" s="17" t="s">
        <v>233</v>
      </c>
      <c r="BM280" s="229" t="s">
        <v>956</v>
      </c>
    </row>
    <row r="281" s="2" customFormat="1" ht="24.15" customHeight="1">
      <c r="A281" s="38"/>
      <c r="B281" s="39"/>
      <c r="C281" s="253" t="s">
        <v>730</v>
      </c>
      <c r="D281" s="253" t="s">
        <v>163</v>
      </c>
      <c r="E281" s="254" t="s">
        <v>957</v>
      </c>
      <c r="F281" s="255" t="s">
        <v>958</v>
      </c>
      <c r="G281" s="256" t="s">
        <v>144</v>
      </c>
      <c r="H281" s="257">
        <v>2</v>
      </c>
      <c r="I281" s="258"/>
      <c r="J281" s="259">
        <f>ROUND(I281*H281,2)</f>
        <v>0</v>
      </c>
      <c r="K281" s="255" t="s">
        <v>1</v>
      </c>
      <c r="L281" s="260"/>
      <c r="M281" s="261" t="s">
        <v>1</v>
      </c>
      <c r="N281" s="262" t="s">
        <v>40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373</v>
      </c>
      <c r="AT281" s="229" t="s">
        <v>163</v>
      </c>
      <c r="AU281" s="229" t="s">
        <v>147</v>
      </c>
      <c r="AY281" s="17" t="s">
        <v>138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147</v>
      </c>
      <c r="BK281" s="230">
        <f>ROUND(I281*H281,2)</f>
        <v>0</v>
      </c>
      <c r="BL281" s="17" t="s">
        <v>233</v>
      </c>
      <c r="BM281" s="229" t="s">
        <v>959</v>
      </c>
    </row>
    <row r="282" s="2" customFormat="1" ht="16.5" customHeight="1">
      <c r="A282" s="38"/>
      <c r="B282" s="39"/>
      <c r="C282" s="218" t="s">
        <v>734</v>
      </c>
      <c r="D282" s="218" t="s">
        <v>141</v>
      </c>
      <c r="E282" s="219" t="s">
        <v>960</v>
      </c>
      <c r="F282" s="220" t="s">
        <v>961</v>
      </c>
      <c r="G282" s="221" t="s">
        <v>144</v>
      </c>
      <c r="H282" s="222">
        <v>1</v>
      </c>
      <c r="I282" s="223"/>
      <c r="J282" s="224">
        <f>ROUND(I282*H282,2)</f>
        <v>0</v>
      </c>
      <c r="K282" s="220" t="s">
        <v>1</v>
      </c>
      <c r="L282" s="44"/>
      <c r="M282" s="225" t="s">
        <v>1</v>
      </c>
      <c r="N282" s="226" t="s">
        <v>40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233</v>
      </c>
      <c r="AT282" s="229" t="s">
        <v>141</v>
      </c>
      <c r="AU282" s="229" t="s">
        <v>147</v>
      </c>
      <c r="AY282" s="17" t="s">
        <v>138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147</v>
      </c>
      <c r="BK282" s="230">
        <f>ROUND(I282*H282,2)</f>
        <v>0</v>
      </c>
      <c r="BL282" s="17" t="s">
        <v>233</v>
      </c>
      <c r="BM282" s="229" t="s">
        <v>962</v>
      </c>
    </row>
    <row r="283" s="2" customFormat="1" ht="16.5" customHeight="1">
      <c r="A283" s="38"/>
      <c r="B283" s="39"/>
      <c r="C283" s="253" t="s">
        <v>739</v>
      </c>
      <c r="D283" s="253" t="s">
        <v>163</v>
      </c>
      <c r="E283" s="254" t="s">
        <v>963</v>
      </c>
      <c r="F283" s="255" t="s">
        <v>964</v>
      </c>
      <c r="G283" s="256" t="s">
        <v>144</v>
      </c>
      <c r="H283" s="257">
        <v>1</v>
      </c>
      <c r="I283" s="258"/>
      <c r="J283" s="259">
        <f>ROUND(I283*H283,2)</f>
        <v>0</v>
      </c>
      <c r="K283" s="255" t="s">
        <v>1</v>
      </c>
      <c r="L283" s="260"/>
      <c r="M283" s="261" t="s">
        <v>1</v>
      </c>
      <c r="N283" s="262" t="s">
        <v>40</v>
      </c>
      <c r="O283" s="91"/>
      <c r="P283" s="227">
        <f>O283*H283</f>
        <v>0</v>
      </c>
      <c r="Q283" s="227">
        <v>0.00014999999999999999</v>
      </c>
      <c r="R283" s="227">
        <f>Q283*H283</f>
        <v>0.00014999999999999999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373</v>
      </c>
      <c r="AT283" s="229" t="s">
        <v>163</v>
      </c>
      <c r="AU283" s="229" t="s">
        <v>147</v>
      </c>
      <c r="AY283" s="17" t="s">
        <v>138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147</v>
      </c>
      <c r="BK283" s="230">
        <f>ROUND(I283*H283,2)</f>
        <v>0</v>
      </c>
      <c r="BL283" s="17" t="s">
        <v>233</v>
      </c>
      <c r="BM283" s="229" t="s">
        <v>965</v>
      </c>
    </row>
    <row r="284" s="2" customFormat="1" ht="16.5" customHeight="1">
      <c r="A284" s="38"/>
      <c r="B284" s="39"/>
      <c r="C284" s="253" t="s">
        <v>745</v>
      </c>
      <c r="D284" s="253" t="s">
        <v>163</v>
      </c>
      <c r="E284" s="254" t="s">
        <v>966</v>
      </c>
      <c r="F284" s="255" t="s">
        <v>967</v>
      </c>
      <c r="G284" s="256" t="s">
        <v>144</v>
      </c>
      <c r="H284" s="257">
        <v>1</v>
      </c>
      <c r="I284" s="258"/>
      <c r="J284" s="259">
        <f>ROUND(I284*H284,2)</f>
        <v>0</v>
      </c>
      <c r="K284" s="255" t="s">
        <v>1</v>
      </c>
      <c r="L284" s="260"/>
      <c r="M284" s="261" t="s">
        <v>1</v>
      </c>
      <c r="N284" s="262" t="s">
        <v>40</v>
      </c>
      <c r="O284" s="91"/>
      <c r="P284" s="227">
        <f>O284*H284</f>
        <v>0</v>
      </c>
      <c r="Q284" s="227">
        <v>0.00014999999999999999</v>
      </c>
      <c r="R284" s="227">
        <f>Q284*H284</f>
        <v>0.00014999999999999999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373</v>
      </c>
      <c r="AT284" s="229" t="s">
        <v>163</v>
      </c>
      <c r="AU284" s="229" t="s">
        <v>147</v>
      </c>
      <c r="AY284" s="17" t="s">
        <v>138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147</v>
      </c>
      <c r="BK284" s="230">
        <f>ROUND(I284*H284,2)</f>
        <v>0</v>
      </c>
      <c r="BL284" s="17" t="s">
        <v>233</v>
      </c>
      <c r="BM284" s="229" t="s">
        <v>968</v>
      </c>
    </row>
    <row r="285" s="2" customFormat="1" ht="21.75" customHeight="1">
      <c r="A285" s="38"/>
      <c r="B285" s="39"/>
      <c r="C285" s="218" t="s">
        <v>751</v>
      </c>
      <c r="D285" s="218" t="s">
        <v>141</v>
      </c>
      <c r="E285" s="219" t="s">
        <v>969</v>
      </c>
      <c r="F285" s="220" t="s">
        <v>970</v>
      </c>
      <c r="G285" s="221" t="s">
        <v>144</v>
      </c>
      <c r="H285" s="222">
        <v>1</v>
      </c>
      <c r="I285" s="223"/>
      <c r="J285" s="224">
        <f>ROUND(I285*H285,2)</f>
        <v>0</v>
      </c>
      <c r="K285" s="220" t="s">
        <v>1</v>
      </c>
      <c r="L285" s="44"/>
      <c r="M285" s="225" t="s">
        <v>1</v>
      </c>
      <c r="N285" s="226" t="s">
        <v>40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233</v>
      </c>
      <c r="AT285" s="229" t="s">
        <v>141</v>
      </c>
      <c r="AU285" s="229" t="s">
        <v>147</v>
      </c>
      <c r="AY285" s="17" t="s">
        <v>138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147</v>
      </c>
      <c r="BK285" s="230">
        <f>ROUND(I285*H285,2)</f>
        <v>0</v>
      </c>
      <c r="BL285" s="17" t="s">
        <v>233</v>
      </c>
      <c r="BM285" s="229" t="s">
        <v>971</v>
      </c>
    </row>
    <row r="286" s="2" customFormat="1" ht="16.5" customHeight="1">
      <c r="A286" s="38"/>
      <c r="B286" s="39"/>
      <c r="C286" s="253" t="s">
        <v>755</v>
      </c>
      <c r="D286" s="253" t="s">
        <v>163</v>
      </c>
      <c r="E286" s="254" t="s">
        <v>972</v>
      </c>
      <c r="F286" s="255" t="s">
        <v>973</v>
      </c>
      <c r="G286" s="256" t="s">
        <v>144</v>
      </c>
      <c r="H286" s="257">
        <v>1</v>
      </c>
      <c r="I286" s="258"/>
      <c r="J286" s="259">
        <f>ROUND(I286*H286,2)</f>
        <v>0</v>
      </c>
      <c r="K286" s="255" t="s">
        <v>1</v>
      </c>
      <c r="L286" s="260"/>
      <c r="M286" s="261" t="s">
        <v>1</v>
      </c>
      <c r="N286" s="262" t="s">
        <v>40</v>
      </c>
      <c r="O286" s="91"/>
      <c r="P286" s="227">
        <f>O286*H286</f>
        <v>0</v>
      </c>
      <c r="Q286" s="227">
        <v>0.0022000000000000001</v>
      </c>
      <c r="R286" s="227">
        <f>Q286*H286</f>
        <v>0.0022000000000000001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373</v>
      </c>
      <c r="AT286" s="229" t="s">
        <v>163</v>
      </c>
      <c r="AU286" s="229" t="s">
        <v>147</v>
      </c>
      <c r="AY286" s="17" t="s">
        <v>138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147</v>
      </c>
      <c r="BK286" s="230">
        <f>ROUND(I286*H286,2)</f>
        <v>0</v>
      </c>
      <c r="BL286" s="17" t="s">
        <v>233</v>
      </c>
      <c r="BM286" s="229" t="s">
        <v>974</v>
      </c>
    </row>
    <row r="287" s="2" customFormat="1" ht="24.15" customHeight="1">
      <c r="A287" s="38"/>
      <c r="B287" s="39"/>
      <c r="C287" s="218" t="s">
        <v>759</v>
      </c>
      <c r="D287" s="218" t="s">
        <v>141</v>
      </c>
      <c r="E287" s="219" t="s">
        <v>663</v>
      </c>
      <c r="F287" s="220" t="s">
        <v>664</v>
      </c>
      <c r="G287" s="221" t="s">
        <v>144</v>
      </c>
      <c r="H287" s="222">
        <v>2</v>
      </c>
      <c r="I287" s="223"/>
      <c r="J287" s="224">
        <f>ROUND(I287*H287,2)</f>
        <v>0</v>
      </c>
      <c r="K287" s="220" t="s">
        <v>145</v>
      </c>
      <c r="L287" s="44"/>
      <c r="M287" s="225" t="s">
        <v>1</v>
      </c>
      <c r="N287" s="226" t="s">
        <v>40</v>
      </c>
      <c r="O287" s="91"/>
      <c r="P287" s="227">
        <f>O287*H287</f>
        <v>0</v>
      </c>
      <c r="Q287" s="227">
        <v>0.00046999999999999999</v>
      </c>
      <c r="R287" s="227">
        <f>Q287*H287</f>
        <v>0.00093999999999999997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233</v>
      </c>
      <c r="AT287" s="229" t="s">
        <v>141</v>
      </c>
      <c r="AU287" s="229" t="s">
        <v>147</v>
      </c>
      <c r="AY287" s="17" t="s">
        <v>138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147</v>
      </c>
      <c r="BK287" s="230">
        <f>ROUND(I287*H287,2)</f>
        <v>0</v>
      </c>
      <c r="BL287" s="17" t="s">
        <v>233</v>
      </c>
      <c r="BM287" s="229" t="s">
        <v>975</v>
      </c>
    </row>
    <row r="288" s="2" customFormat="1" ht="37.8" customHeight="1">
      <c r="A288" s="38"/>
      <c r="B288" s="39"/>
      <c r="C288" s="253" t="s">
        <v>763</v>
      </c>
      <c r="D288" s="253" t="s">
        <v>163</v>
      </c>
      <c r="E288" s="254" t="s">
        <v>667</v>
      </c>
      <c r="F288" s="255" t="s">
        <v>668</v>
      </c>
      <c r="G288" s="256" t="s">
        <v>144</v>
      </c>
      <c r="H288" s="257">
        <v>2</v>
      </c>
      <c r="I288" s="258"/>
      <c r="J288" s="259">
        <f>ROUND(I288*H288,2)</f>
        <v>0</v>
      </c>
      <c r="K288" s="255" t="s">
        <v>145</v>
      </c>
      <c r="L288" s="260"/>
      <c r="M288" s="261" t="s">
        <v>1</v>
      </c>
      <c r="N288" s="262" t="s">
        <v>40</v>
      </c>
      <c r="O288" s="91"/>
      <c r="P288" s="227">
        <f>O288*H288</f>
        <v>0</v>
      </c>
      <c r="Q288" s="227">
        <v>0.016</v>
      </c>
      <c r="R288" s="227">
        <f>Q288*H288</f>
        <v>0.032000000000000001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373</v>
      </c>
      <c r="AT288" s="229" t="s">
        <v>163</v>
      </c>
      <c r="AU288" s="229" t="s">
        <v>147</v>
      </c>
      <c r="AY288" s="17" t="s">
        <v>138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147</v>
      </c>
      <c r="BK288" s="230">
        <f>ROUND(I288*H288,2)</f>
        <v>0</v>
      </c>
      <c r="BL288" s="17" t="s">
        <v>233</v>
      </c>
      <c r="BM288" s="229" t="s">
        <v>976</v>
      </c>
    </row>
    <row r="289" s="2" customFormat="1" ht="16.5" customHeight="1">
      <c r="A289" s="38"/>
      <c r="B289" s="39"/>
      <c r="C289" s="218" t="s">
        <v>768</v>
      </c>
      <c r="D289" s="218" t="s">
        <v>141</v>
      </c>
      <c r="E289" s="219" t="s">
        <v>671</v>
      </c>
      <c r="F289" s="220" t="s">
        <v>672</v>
      </c>
      <c r="G289" s="221" t="s">
        <v>673</v>
      </c>
      <c r="H289" s="222">
        <v>1</v>
      </c>
      <c r="I289" s="223"/>
      <c r="J289" s="224">
        <f>ROUND(I289*H289,2)</f>
        <v>0</v>
      </c>
      <c r="K289" s="220" t="s">
        <v>1</v>
      </c>
      <c r="L289" s="44"/>
      <c r="M289" s="225" t="s">
        <v>1</v>
      </c>
      <c r="N289" s="226" t="s">
        <v>40</v>
      </c>
      <c r="O289" s="9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233</v>
      </c>
      <c r="AT289" s="229" t="s">
        <v>141</v>
      </c>
      <c r="AU289" s="229" t="s">
        <v>147</v>
      </c>
      <c r="AY289" s="17" t="s">
        <v>138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147</v>
      </c>
      <c r="BK289" s="230">
        <f>ROUND(I289*H289,2)</f>
        <v>0</v>
      </c>
      <c r="BL289" s="17" t="s">
        <v>233</v>
      </c>
      <c r="BM289" s="229" t="s">
        <v>977</v>
      </c>
    </row>
    <row r="290" s="2" customFormat="1" ht="16.5" customHeight="1">
      <c r="A290" s="38"/>
      <c r="B290" s="39"/>
      <c r="C290" s="253" t="s">
        <v>772</v>
      </c>
      <c r="D290" s="253" t="s">
        <v>163</v>
      </c>
      <c r="E290" s="254" t="s">
        <v>676</v>
      </c>
      <c r="F290" s="255" t="s">
        <v>677</v>
      </c>
      <c r="G290" s="256" t="s">
        <v>673</v>
      </c>
      <c r="H290" s="257">
        <v>1</v>
      </c>
      <c r="I290" s="258"/>
      <c r="J290" s="259">
        <f>ROUND(I290*H290,2)</f>
        <v>0</v>
      </c>
      <c r="K290" s="255" t="s">
        <v>1</v>
      </c>
      <c r="L290" s="260"/>
      <c r="M290" s="261" t="s">
        <v>1</v>
      </c>
      <c r="N290" s="262" t="s">
        <v>40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373</v>
      </c>
      <c r="AT290" s="229" t="s">
        <v>163</v>
      </c>
      <c r="AU290" s="229" t="s">
        <v>147</v>
      </c>
      <c r="AY290" s="17" t="s">
        <v>138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147</v>
      </c>
      <c r="BK290" s="230">
        <f>ROUND(I290*H290,2)</f>
        <v>0</v>
      </c>
      <c r="BL290" s="17" t="s">
        <v>233</v>
      </c>
      <c r="BM290" s="229" t="s">
        <v>978</v>
      </c>
    </row>
    <row r="291" s="2" customFormat="1" ht="24.15" customHeight="1">
      <c r="A291" s="38"/>
      <c r="B291" s="39"/>
      <c r="C291" s="218" t="s">
        <v>777</v>
      </c>
      <c r="D291" s="218" t="s">
        <v>141</v>
      </c>
      <c r="E291" s="219" t="s">
        <v>680</v>
      </c>
      <c r="F291" s="220" t="s">
        <v>681</v>
      </c>
      <c r="G291" s="221" t="s">
        <v>160</v>
      </c>
      <c r="H291" s="222">
        <v>0.245</v>
      </c>
      <c r="I291" s="223"/>
      <c r="J291" s="224">
        <f>ROUND(I291*H291,2)</f>
        <v>0</v>
      </c>
      <c r="K291" s="220" t="s">
        <v>1</v>
      </c>
      <c r="L291" s="44"/>
      <c r="M291" s="225" t="s">
        <v>1</v>
      </c>
      <c r="N291" s="226" t="s">
        <v>40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233</v>
      </c>
      <c r="AT291" s="229" t="s">
        <v>141</v>
      </c>
      <c r="AU291" s="229" t="s">
        <v>147</v>
      </c>
      <c r="AY291" s="17" t="s">
        <v>138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147</v>
      </c>
      <c r="BK291" s="230">
        <f>ROUND(I291*H291,2)</f>
        <v>0</v>
      </c>
      <c r="BL291" s="17" t="s">
        <v>233</v>
      </c>
      <c r="BM291" s="229" t="s">
        <v>979</v>
      </c>
    </row>
    <row r="292" s="12" customFormat="1" ht="22.8" customHeight="1">
      <c r="A292" s="12"/>
      <c r="B292" s="202"/>
      <c r="C292" s="203"/>
      <c r="D292" s="204" t="s">
        <v>73</v>
      </c>
      <c r="E292" s="216" t="s">
        <v>683</v>
      </c>
      <c r="F292" s="216" t="s">
        <v>684</v>
      </c>
      <c r="G292" s="203"/>
      <c r="H292" s="203"/>
      <c r="I292" s="206"/>
      <c r="J292" s="217">
        <f>BK292</f>
        <v>0</v>
      </c>
      <c r="K292" s="203"/>
      <c r="L292" s="208"/>
      <c r="M292" s="209"/>
      <c r="N292" s="210"/>
      <c r="O292" s="210"/>
      <c r="P292" s="211">
        <f>SUM(P293:P317)</f>
        <v>0</v>
      </c>
      <c r="Q292" s="210"/>
      <c r="R292" s="211">
        <f>SUM(R293:R317)</f>
        <v>0.41555711000000001</v>
      </c>
      <c r="S292" s="210"/>
      <c r="T292" s="212">
        <f>SUM(T293:T317)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3" t="s">
        <v>147</v>
      </c>
      <c r="AT292" s="214" t="s">
        <v>73</v>
      </c>
      <c r="AU292" s="214" t="s">
        <v>82</v>
      </c>
      <c r="AY292" s="213" t="s">
        <v>138</v>
      </c>
      <c r="BK292" s="215">
        <f>SUM(BK293:BK317)</f>
        <v>0</v>
      </c>
    </row>
    <row r="293" s="2" customFormat="1" ht="16.5" customHeight="1">
      <c r="A293" s="38"/>
      <c r="B293" s="39"/>
      <c r="C293" s="218" t="s">
        <v>781</v>
      </c>
      <c r="D293" s="218" t="s">
        <v>141</v>
      </c>
      <c r="E293" s="219" t="s">
        <v>686</v>
      </c>
      <c r="F293" s="220" t="s">
        <v>687</v>
      </c>
      <c r="G293" s="221" t="s">
        <v>181</v>
      </c>
      <c r="H293" s="222">
        <v>12</v>
      </c>
      <c r="I293" s="223"/>
      <c r="J293" s="224">
        <f>ROUND(I293*H293,2)</f>
        <v>0</v>
      </c>
      <c r="K293" s="220" t="s">
        <v>145</v>
      </c>
      <c r="L293" s="44"/>
      <c r="M293" s="225" t="s">
        <v>1</v>
      </c>
      <c r="N293" s="226" t="s">
        <v>40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233</v>
      </c>
      <c r="AT293" s="229" t="s">
        <v>141</v>
      </c>
      <c r="AU293" s="229" t="s">
        <v>147</v>
      </c>
      <c r="AY293" s="17" t="s">
        <v>138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147</v>
      </c>
      <c r="BK293" s="230">
        <f>ROUND(I293*H293,2)</f>
        <v>0</v>
      </c>
      <c r="BL293" s="17" t="s">
        <v>233</v>
      </c>
      <c r="BM293" s="229" t="s">
        <v>980</v>
      </c>
    </row>
    <row r="294" s="14" customFormat="1">
      <c r="A294" s="14"/>
      <c r="B294" s="242"/>
      <c r="C294" s="243"/>
      <c r="D294" s="233" t="s">
        <v>149</v>
      </c>
      <c r="E294" s="244" t="s">
        <v>1</v>
      </c>
      <c r="F294" s="245" t="s">
        <v>981</v>
      </c>
      <c r="G294" s="243"/>
      <c r="H294" s="246">
        <v>12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149</v>
      </c>
      <c r="AU294" s="252" t="s">
        <v>147</v>
      </c>
      <c r="AV294" s="14" t="s">
        <v>147</v>
      </c>
      <c r="AW294" s="14" t="s">
        <v>31</v>
      </c>
      <c r="AX294" s="14" t="s">
        <v>82</v>
      </c>
      <c r="AY294" s="252" t="s">
        <v>138</v>
      </c>
    </row>
    <row r="295" s="2" customFormat="1" ht="16.5" customHeight="1">
      <c r="A295" s="38"/>
      <c r="B295" s="39"/>
      <c r="C295" s="218" t="s">
        <v>787</v>
      </c>
      <c r="D295" s="218" t="s">
        <v>141</v>
      </c>
      <c r="E295" s="219" t="s">
        <v>691</v>
      </c>
      <c r="F295" s="220" t="s">
        <v>692</v>
      </c>
      <c r="G295" s="221" t="s">
        <v>181</v>
      </c>
      <c r="H295" s="222">
        <v>12</v>
      </c>
      <c r="I295" s="223"/>
      <c r="J295" s="224">
        <f>ROUND(I295*H295,2)</f>
        <v>0</v>
      </c>
      <c r="K295" s="220" t="s">
        <v>1</v>
      </c>
      <c r="L295" s="44"/>
      <c r="M295" s="225" t="s">
        <v>1</v>
      </c>
      <c r="N295" s="226" t="s">
        <v>40</v>
      </c>
      <c r="O295" s="91"/>
      <c r="P295" s="227">
        <f>O295*H295</f>
        <v>0</v>
      </c>
      <c r="Q295" s="227">
        <v>0.00029999999999999997</v>
      </c>
      <c r="R295" s="227">
        <f>Q295*H295</f>
        <v>0.0035999999999999999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233</v>
      </c>
      <c r="AT295" s="229" t="s">
        <v>141</v>
      </c>
      <c r="AU295" s="229" t="s">
        <v>147</v>
      </c>
      <c r="AY295" s="17" t="s">
        <v>138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147</v>
      </c>
      <c r="BK295" s="230">
        <f>ROUND(I295*H295,2)</f>
        <v>0</v>
      </c>
      <c r="BL295" s="17" t="s">
        <v>233</v>
      </c>
      <c r="BM295" s="229" t="s">
        <v>982</v>
      </c>
    </row>
    <row r="296" s="14" customFormat="1">
      <c r="A296" s="14"/>
      <c r="B296" s="242"/>
      <c r="C296" s="243"/>
      <c r="D296" s="233" t="s">
        <v>149</v>
      </c>
      <c r="E296" s="244" t="s">
        <v>1</v>
      </c>
      <c r="F296" s="245" t="s">
        <v>215</v>
      </c>
      <c r="G296" s="243"/>
      <c r="H296" s="246">
        <v>12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149</v>
      </c>
      <c r="AU296" s="252" t="s">
        <v>147</v>
      </c>
      <c r="AV296" s="14" t="s">
        <v>147</v>
      </c>
      <c r="AW296" s="14" t="s">
        <v>31</v>
      </c>
      <c r="AX296" s="14" t="s">
        <v>82</v>
      </c>
      <c r="AY296" s="252" t="s">
        <v>138</v>
      </c>
    </row>
    <row r="297" s="2" customFormat="1" ht="21.75" customHeight="1">
      <c r="A297" s="38"/>
      <c r="B297" s="39"/>
      <c r="C297" s="218" t="s">
        <v>792</v>
      </c>
      <c r="D297" s="218" t="s">
        <v>141</v>
      </c>
      <c r="E297" s="219" t="s">
        <v>983</v>
      </c>
      <c r="F297" s="220" t="s">
        <v>984</v>
      </c>
      <c r="G297" s="221" t="s">
        <v>181</v>
      </c>
      <c r="H297" s="222">
        <v>12</v>
      </c>
      <c r="I297" s="223"/>
      <c r="J297" s="224">
        <f>ROUND(I297*H297,2)</f>
        <v>0</v>
      </c>
      <c r="K297" s="220" t="s">
        <v>145</v>
      </c>
      <c r="L297" s="44"/>
      <c r="M297" s="225" t="s">
        <v>1</v>
      </c>
      <c r="N297" s="226" t="s">
        <v>40</v>
      </c>
      <c r="O297" s="91"/>
      <c r="P297" s="227">
        <f>O297*H297</f>
        <v>0</v>
      </c>
      <c r="Q297" s="227">
        <v>0.0045500000000000002</v>
      </c>
      <c r="R297" s="227">
        <f>Q297*H297</f>
        <v>0.054600000000000003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233</v>
      </c>
      <c r="AT297" s="229" t="s">
        <v>141</v>
      </c>
      <c r="AU297" s="229" t="s">
        <v>147</v>
      </c>
      <c r="AY297" s="17" t="s">
        <v>138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147</v>
      </c>
      <c r="BK297" s="230">
        <f>ROUND(I297*H297,2)</f>
        <v>0</v>
      </c>
      <c r="BL297" s="17" t="s">
        <v>233</v>
      </c>
      <c r="BM297" s="229" t="s">
        <v>985</v>
      </c>
    </row>
    <row r="298" s="14" customFormat="1">
      <c r="A298" s="14"/>
      <c r="B298" s="242"/>
      <c r="C298" s="243"/>
      <c r="D298" s="233" t="s">
        <v>149</v>
      </c>
      <c r="E298" s="244" t="s">
        <v>1</v>
      </c>
      <c r="F298" s="245" t="s">
        <v>215</v>
      </c>
      <c r="G298" s="243"/>
      <c r="H298" s="246">
        <v>12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149</v>
      </c>
      <c r="AU298" s="252" t="s">
        <v>147</v>
      </c>
      <c r="AV298" s="14" t="s">
        <v>147</v>
      </c>
      <c r="AW298" s="14" t="s">
        <v>31</v>
      </c>
      <c r="AX298" s="14" t="s">
        <v>82</v>
      </c>
      <c r="AY298" s="252" t="s">
        <v>138</v>
      </c>
    </row>
    <row r="299" s="2" customFormat="1" ht="24.15" customHeight="1">
      <c r="A299" s="38"/>
      <c r="B299" s="39"/>
      <c r="C299" s="218" t="s">
        <v>801</v>
      </c>
      <c r="D299" s="218" t="s">
        <v>141</v>
      </c>
      <c r="E299" s="219" t="s">
        <v>986</v>
      </c>
      <c r="F299" s="220" t="s">
        <v>987</v>
      </c>
      <c r="G299" s="221" t="s">
        <v>173</v>
      </c>
      <c r="H299" s="222">
        <v>7.5</v>
      </c>
      <c r="I299" s="223"/>
      <c r="J299" s="224">
        <f>ROUND(I299*H299,2)</f>
        <v>0</v>
      </c>
      <c r="K299" s="220" t="s">
        <v>1</v>
      </c>
      <c r="L299" s="44"/>
      <c r="M299" s="225" t="s">
        <v>1</v>
      </c>
      <c r="N299" s="226" t="s">
        <v>40</v>
      </c>
      <c r="O299" s="91"/>
      <c r="P299" s="227">
        <f>O299*H299</f>
        <v>0</v>
      </c>
      <c r="Q299" s="227">
        <v>0.00042999999999999999</v>
      </c>
      <c r="R299" s="227">
        <f>Q299*H299</f>
        <v>0.003225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233</v>
      </c>
      <c r="AT299" s="229" t="s">
        <v>141</v>
      </c>
      <c r="AU299" s="229" t="s">
        <v>147</v>
      </c>
      <c r="AY299" s="17" t="s">
        <v>138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147</v>
      </c>
      <c r="BK299" s="230">
        <f>ROUND(I299*H299,2)</f>
        <v>0</v>
      </c>
      <c r="BL299" s="17" t="s">
        <v>233</v>
      </c>
      <c r="BM299" s="229" t="s">
        <v>988</v>
      </c>
    </row>
    <row r="300" s="14" customFormat="1">
      <c r="A300" s="14"/>
      <c r="B300" s="242"/>
      <c r="C300" s="243"/>
      <c r="D300" s="233" t="s">
        <v>149</v>
      </c>
      <c r="E300" s="244" t="s">
        <v>1</v>
      </c>
      <c r="F300" s="245" t="s">
        <v>989</v>
      </c>
      <c r="G300" s="243"/>
      <c r="H300" s="246">
        <v>7.5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149</v>
      </c>
      <c r="AU300" s="252" t="s">
        <v>147</v>
      </c>
      <c r="AV300" s="14" t="s">
        <v>147</v>
      </c>
      <c r="AW300" s="14" t="s">
        <v>31</v>
      </c>
      <c r="AX300" s="14" t="s">
        <v>74</v>
      </c>
      <c r="AY300" s="252" t="s">
        <v>138</v>
      </c>
    </row>
    <row r="301" s="15" customFormat="1">
      <c r="A301" s="15"/>
      <c r="B301" s="267"/>
      <c r="C301" s="268"/>
      <c r="D301" s="233" t="s">
        <v>149</v>
      </c>
      <c r="E301" s="269" t="s">
        <v>1</v>
      </c>
      <c r="F301" s="270" t="s">
        <v>177</v>
      </c>
      <c r="G301" s="268"/>
      <c r="H301" s="271">
        <v>7.5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7" t="s">
        <v>149</v>
      </c>
      <c r="AU301" s="277" t="s">
        <v>147</v>
      </c>
      <c r="AV301" s="15" t="s">
        <v>146</v>
      </c>
      <c r="AW301" s="15" t="s">
        <v>31</v>
      </c>
      <c r="AX301" s="15" t="s">
        <v>82</v>
      </c>
      <c r="AY301" s="277" t="s">
        <v>138</v>
      </c>
    </row>
    <row r="302" s="2" customFormat="1" ht="24.15" customHeight="1">
      <c r="A302" s="38"/>
      <c r="B302" s="39"/>
      <c r="C302" s="253" t="s">
        <v>805</v>
      </c>
      <c r="D302" s="253" t="s">
        <v>163</v>
      </c>
      <c r="E302" s="254" t="s">
        <v>990</v>
      </c>
      <c r="F302" s="255" t="s">
        <v>991</v>
      </c>
      <c r="G302" s="256" t="s">
        <v>144</v>
      </c>
      <c r="H302" s="257">
        <v>61.813000000000002</v>
      </c>
      <c r="I302" s="258"/>
      <c r="J302" s="259">
        <f>ROUND(I302*H302,2)</f>
        <v>0</v>
      </c>
      <c r="K302" s="255" t="s">
        <v>1</v>
      </c>
      <c r="L302" s="260"/>
      <c r="M302" s="261" t="s">
        <v>1</v>
      </c>
      <c r="N302" s="262" t="s">
        <v>40</v>
      </c>
      <c r="O302" s="91"/>
      <c r="P302" s="227">
        <f>O302*H302</f>
        <v>0</v>
      </c>
      <c r="Q302" s="227">
        <v>0.00046999999999999999</v>
      </c>
      <c r="R302" s="227">
        <f>Q302*H302</f>
        <v>0.029052109999999999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373</v>
      </c>
      <c r="AT302" s="229" t="s">
        <v>163</v>
      </c>
      <c r="AU302" s="229" t="s">
        <v>147</v>
      </c>
      <c r="AY302" s="17" t="s">
        <v>138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147</v>
      </c>
      <c r="BK302" s="230">
        <f>ROUND(I302*H302,2)</f>
        <v>0</v>
      </c>
      <c r="BL302" s="17" t="s">
        <v>233</v>
      </c>
      <c r="BM302" s="229" t="s">
        <v>992</v>
      </c>
    </row>
    <row r="303" s="14" customFormat="1">
      <c r="A303" s="14"/>
      <c r="B303" s="242"/>
      <c r="C303" s="243"/>
      <c r="D303" s="233" t="s">
        <v>149</v>
      </c>
      <c r="E303" s="244" t="s">
        <v>1</v>
      </c>
      <c r="F303" s="245" t="s">
        <v>993</v>
      </c>
      <c r="G303" s="243"/>
      <c r="H303" s="246">
        <v>24.975000000000001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2" t="s">
        <v>149</v>
      </c>
      <c r="AU303" s="252" t="s">
        <v>147</v>
      </c>
      <c r="AV303" s="14" t="s">
        <v>147</v>
      </c>
      <c r="AW303" s="14" t="s">
        <v>31</v>
      </c>
      <c r="AX303" s="14" t="s">
        <v>74</v>
      </c>
      <c r="AY303" s="252" t="s">
        <v>138</v>
      </c>
    </row>
    <row r="304" s="15" customFormat="1">
      <c r="A304" s="15"/>
      <c r="B304" s="267"/>
      <c r="C304" s="268"/>
      <c r="D304" s="233" t="s">
        <v>149</v>
      </c>
      <c r="E304" s="269" t="s">
        <v>1</v>
      </c>
      <c r="F304" s="270" t="s">
        <v>177</v>
      </c>
      <c r="G304" s="268"/>
      <c r="H304" s="271">
        <v>24.975000000000001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7" t="s">
        <v>149</v>
      </c>
      <c r="AU304" s="277" t="s">
        <v>147</v>
      </c>
      <c r="AV304" s="15" t="s">
        <v>146</v>
      </c>
      <c r="AW304" s="15" t="s">
        <v>31</v>
      </c>
      <c r="AX304" s="15" t="s">
        <v>82</v>
      </c>
      <c r="AY304" s="277" t="s">
        <v>138</v>
      </c>
    </row>
    <row r="305" s="14" customFormat="1">
      <c r="A305" s="14"/>
      <c r="B305" s="242"/>
      <c r="C305" s="243"/>
      <c r="D305" s="233" t="s">
        <v>149</v>
      </c>
      <c r="E305" s="243"/>
      <c r="F305" s="245" t="s">
        <v>994</v>
      </c>
      <c r="G305" s="243"/>
      <c r="H305" s="246">
        <v>61.813000000000002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149</v>
      </c>
      <c r="AU305" s="252" t="s">
        <v>147</v>
      </c>
      <c r="AV305" s="14" t="s">
        <v>147</v>
      </c>
      <c r="AW305" s="14" t="s">
        <v>4</v>
      </c>
      <c r="AX305" s="14" t="s">
        <v>82</v>
      </c>
      <c r="AY305" s="252" t="s">
        <v>138</v>
      </c>
    </row>
    <row r="306" s="2" customFormat="1" ht="24.15" customHeight="1">
      <c r="A306" s="38"/>
      <c r="B306" s="39"/>
      <c r="C306" s="218" t="s">
        <v>441</v>
      </c>
      <c r="D306" s="218" t="s">
        <v>141</v>
      </c>
      <c r="E306" s="219" t="s">
        <v>696</v>
      </c>
      <c r="F306" s="220" t="s">
        <v>697</v>
      </c>
      <c r="G306" s="221" t="s">
        <v>181</v>
      </c>
      <c r="H306" s="222">
        <v>12</v>
      </c>
      <c r="I306" s="223"/>
      <c r="J306" s="224">
        <f>ROUND(I306*H306,2)</f>
        <v>0</v>
      </c>
      <c r="K306" s="220" t="s">
        <v>1</v>
      </c>
      <c r="L306" s="44"/>
      <c r="M306" s="225" t="s">
        <v>1</v>
      </c>
      <c r="N306" s="226" t="s">
        <v>40</v>
      </c>
      <c r="O306" s="91"/>
      <c r="P306" s="227">
        <f>O306*H306</f>
        <v>0</v>
      </c>
      <c r="Q306" s="227">
        <v>0.0063</v>
      </c>
      <c r="R306" s="227">
        <f>Q306*H306</f>
        <v>0.075600000000000001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233</v>
      </c>
      <c r="AT306" s="229" t="s">
        <v>141</v>
      </c>
      <c r="AU306" s="229" t="s">
        <v>147</v>
      </c>
      <c r="AY306" s="17" t="s">
        <v>138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147</v>
      </c>
      <c r="BK306" s="230">
        <f>ROUND(I306*H306,2)</f>
        <v>0</v>
      </c>
      <c r="BL306" s="17" t="s">
        <v>233</v>
      </c>
      <c r="BM306" s="229" t="s">
        <v>995</v>
      </c>
    </row>
    <row r="307" s="14" customFormat="1">
      <c r="A307" s="14"/>
      <c r="B307" s="242"/>
      <c r="C307" s="243"/>
      <c r="D307" s="233" t="s">
        <v>149</v>
      </c>
      <c r="E307" s="244" t="s">
        <v>1</v>
      </c>
      <c r="F307" s="245" t="s">
        <v>215</v>
      </c>
      <c r="G307" s="243"/>
      <c r="H307" s="246">
        <v>12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2" t="s">
        <v>149</v>
      </c>
      <c r="AU307" s="252" t="s">
        <v>147</v>
      </c>
      <c r="AV307" s="14" t="s">
        <v>147</v>
      </c>
      <c r="AW307" s="14" t="s">
        <v>31</v>
      </c>
      <c r="AX307" s="14" t="s">
        <v>82</v>
      </c>
      <c r="AY307" s="252" t="s">
        <v>138</v>
      </c>
    </row>
    <row r="308" s="2" customFormat="1" ht="24.15" customHeight="1">
      <c r="A308" s="38"/>
      <c r="B308" s="39"/>
      <c r="C308" s="253" t="s">
        <v>445</v>
      </c>
      <c r="D308" s="253" t="s">
        <v>163</v>
      </c>
      <c r="E308" s="254" t="s">
        <v>700</v>
      </c>
      <c r="F308" s="255" t="s">
        <v>701</v>
      </c>
      <c r="G308" s="256" t="s">
        <v>181</v>
      </c>
      <c r="H308" s="257">
        <v>13.199999999999999</v>
      </c>
      <c r="I308" s="258"/>
      <c r="J308" s="259">
        <f>ROUND(I308*H308,2)</f>
        <v>0</v>
      </c>
      <c r="K308" s="255" t="s">
        <v>1</v>
      </c>
      <c r="L308" s="260"/>
      <c r="M308" s="261" t="s">
        <v>1</v>
      </c>
      <c r="N308" s="262" t="s">
        <v>40</v>
      </c>
      <c r="O308" s="91"/>
      <c r="P308" s="227">
        <f>O308*H308</f>
        <v>0</v>
      </c>
      <c r="Q308" s="227">
        <v>0.017999999999999999</v>
      </c>
      <c r="R308" s="227">
        <f>Q308*H308</f>
        <v>0.23759999999999998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373</v>
      </c>
      <c r="AT308" s="229" t="s">
        <v>163</v>
      </c>
      <c r="AU308" s="229" t="s">
        <v>147</v>
      </c>
      <c r="AY308" s="17" t="s">
        <v>138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147</v>
      </c>
      <c r="BK308" s="230">
        <f>ROUND(I308*H308,2)</f>
        <v>0</v>
      </c>
      <c r="BL308" s="17" t="s">
        <v>233</v>
      </c>
      <c r="BM308" s="229" t="s">
        <v>996</v>
      </c>
    </row>
    <row r="309" s="14" customFormat="1">
      <c r="A309" s="14"/>
      <c r="B309" s="242"/>
      <c r="C309" s="243"/>
      <c r="D309" s="233" t="s">
        <v>149</v>
      </c>
      <c r="E309" s="244" t="s">
        <v>1</v>
      </c>
      <c r="F309" s="245" t="s">
        <v>997</v>
      </c>
      <c r="G309" s="243"/>
      <c r="H309" s="246">
        <v>13.199999999999999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2" t="s">
        <v>149</v>
      </c>
      <c r="AU309" s="252" t="s">
        <v>147</v>
      </c>
      <c r="AV309" s="14" t="s">
        <v>147</v>
      </c>
      <c r="AW309" s="14" t="s">
        <v>31</v>
      </c>
      <c r="AX309" s="14" t="s">
        <v>74</v>
      </c>
      <c r="AY309" s="252" t="s">
        <v>138</v>
      </c>
    </row>
    <row r="310" s="15" customFormat="1">
      <c r="A310" s="15"/>
      <c r="B310" s="267"/>
      <c r="C310" s="268"/>
      <c r="D310" s="233" t="s">
        <v>149</v>
      </c>
      <c r="E310" s="269" t="s">
        <v>1</v>
      </c>
      <c r="F310" s="270" t="s">
        <v>177</v>
      </c>
      <c r="G310" s="268"/>
      <c r="H310" s="271">
        <v>13.199999999999999</v>
      </c>
      <c r="I310" s="272"/>
      <c r="J310" s="268"/>
      <c r="K310" s="268"/>
      <c r="L310" s="273"/>
      <c r="M310" s="274"/>
      <c r="N310" s="275"/>
      <c r="O310" s="275"/>
      <c r="P310" s="275"/>
      <c r="Q310" s="275"/>
      <c r="R310" s="275"/>
      <c r="S310" s="275"/>
      <c r="T310" s="27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7" t="s">
        <v>149</v>
      </c>
      <c r="AU310" s="277" t="s">
        <v>147</v>
      </c>
      <c r="AV310" s="15" t="s">
        <v>146</v>
      </c>
      <c r="AW310" s="15" t="s">
        <v>31</v>
      </c>
      <c r="AX310" s="15" t="s">
        <v>82</v>
      </c>
      <c r="AY310" s="277" t="s">
        <v>138</v>
      </c>
    </row>
    <row r="311" s="2" customFormat="1" ht="37.8" customHeight="1">
      <c r="A311" s="38"/>
      <c r="B311" s="39"/>
      <c r="C311" s="218" t="s">
        <v>455</v>
      </c>
      <c r="D311" s="218" t="s">
        <v>141</v>
      </c>
      <c r="E311" s="219" t="s">
        <v>998</v>
      </c>
      <c r="F311" s="220" t="s">
        <v>999</v>
      </c>
      <c r="G311" s="221" t="s">
        <v>181</v>
      </c>
      <c r="H311" s="222">
        <v>12</v>
      </c>
      <c r="I311" s="223"/>
      <c r="J311" s="224">
        <f>ROUND(I311*H311,2)</f>
        <v>0</v>
      </c>
      <c r="K311" s="220" t="s">
        <v>1</v>
      </c>
      <c r="L311" s="44"/>
      <c r="M311" s="225" t="s">
        <v>1</v>
      </c>
      <c r="N311" s="226" t="s">
        <v>40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233</v>
      </c>
      <c r="AT311" s="229" t="s">
        <v>141</v>
      </c>
      <c r="AU311" s="229" t="s">
        <v>147</v>
      </c>
      <c r="AY311" s="17" t="s">
        <v>138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147</v>
      </c>
      <c r="BK311" s="230">
        <f>ROUND(I311*H311,2)</f>
        <v>0</v>
      </c>
      <c r="BL311" s="17" t="s">
        <v>233</v>
      </c>
      <c r="BM311" s="229" t="s">
        <v>1000</v>
      </c>
    </row>
    <row r="312" s="14" customFormat="1">
      <c r="A312" s="14"/>
      <c r="B312" s="242"/>
      <c r="C312" s="243"/>
      <c r="D312" s="233" t="s">
        <v>149</v>
      </c>
      <c r="E312" s="244" t="s">
        <v>1</v>
      </c>
      <c r="F312" s="245" t="s">
        <v>215</v>
      </c>
      <c r="G312" s="243"/>
      <c r="H312" s="246">
        <v>12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2" t="s">
        <v>149</v>
      </c>
      <c r="AU312" s="252" t="s">
        <v>147</v>
      </c>
      <c r="AV312" s="14" t="s">
        <v>147</v>
      </c>
      <c r="AW312" s="14" t="s">
        <v>31</v>
      </c>
      <c r="AX312" s="14" t="s">
        <v>82</v>
      </c>
      <c r="AY312" s="252" t="s">
        <v>138</v>
      </c>
    </row>
    <row r="313" s="2" customFormat="1" ht="24.15" customHeight="1">
      <c r="A313" s="38"/>
      <c r="B313" s="39"/>
      <c r="C313" s="218" t="s">
        <v>460</v>
      </c>
      <c r="D313" s="218" t="s">
        <v>141</v>
      </c>
      <c r="E313" s="219" t="s">
        <v>1001</v>
      </c>
      <c r="F313" s="220" t="s">
        <v>1002</v>
      </c>
      <c r="G313" s="221" t="s">
        <v>181</v>
      </c>
      <c r="H313" s="222">
        <v>6</v>
      </c>
      <c r="I313" s="223"/>
      <c r="J313" s="224">
        <f>ROUND(I313*H313,2)</f>
        <v>0</v>
      </c>
      <c r="K313" s="220" t="s">
        <v>145</v>
      </c>
      <c r="L313" s="44"/>
      <c r="M313" s="225" t="s">
        <v>1</v>
      </c>
      <c r="N313" s="226" t="s">
        <v>40</v>
      </c>
      <c r="O313" s="91"/>
      <c r="P313" s="227">
        <f>O313*H313</f>
        <v>0</v>
      </c>
      <c r="Q313" s="227">
        <v>0.0015</v>
      </c>
      <c r="R313" s="227">
        <f>Q313*H313</f>
        <v>0.0090000000000000011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233</v>
      </c>
      <c r="AT313" s="229" t="s">
        <v>141</v>
      </c>
      <c r="AU313" s="229" t="s">
        <v>147</v>
      </c>
      <c r="AY313" s="17" t="s">
        <v>138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147</v>
      </c>
      <c r="BK313" s="230">
        <f>ROUND(I313*H313,2)</f>
        <v>0</v>
      </c>
      <c r="BL313" s="17" t="s">
        <v>233</v>
      </c>
      <c r="BM313" s="229" t="s">
        <v>1003</v>
      </c>
    </row>
    <row r="314" s="14" customFormat="1">
      <c r="A314" s="14"/>
      <c r="B314" s="242"/>
      <c r="C314" s="243"/>
      <c r="D314" s="233" t="s">
        <v>149</v>
      </c>
      <c r="E314" s="244" t="s">
        <v>1</v>
      </c>
      <c r="F314" s="245" t="s">
        <v>178</v>
      </c>
      <c r="G314" s="243"/>
      <c r="H314" s="246">
        <v>6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149</v>
      </c>
      <c r="AU314" s="252" t="s">
        <v>147</v>
      </c>
      <c r="AV314" s="14" t="s">
        <v>147</v>
      </c>
      <c r="AW314" s="14" t="s">
        <v>31</v>
      </c>
      <c r="AX314" s="14" t="s">
        <v>82</v>
      </c>
      <c r="AY314" s="252" t="s">
        <v>138</v>
      </c>
    </row>
    <row r="315" s="2" customFormat="1" ht="16.5" customHeight="1">
      <c r="A315" s="38"/>
      <c r="B315" s="39"/>
      <c r="C315" s="218" t="s">
        <v>464</v>
      </c>
      <c r="D315" s="218" t="s">
        <v>141</v>
      </c>
      <c r="E315" s="219" t="s">
        <v>1004</v>
      </c>
      <c r="F315" s="220" t="s">
        <v>1005</v>
      </c>
      <c r="G315" s="221" t="s">
        <v>173</v>
      </c>
      <c r="H315" s="222">
        <v>9</v>
      </c>
      <c r="I315" s="223"/>
      <c r="J315" s="224">
        <f>ROUND(I315*H315,2)</f>
        <v>0</v>
      </c>
      <c r="K315" s="220" t="s">
        <v>145</v>
      </c>
      <c r="L315" s="44"/>
      <c r="M315" s="225" t="s">
        <v>1</v>
      </c>
      <c r="N315" s="226" t="s">
        <v>40</v>
      </c>
      <c r="O315" s="91"/>
      <c r="P315" s="227">
        <f>O315*H315</f>
        <v>0</v>
      </c>
      <c r="Q315" s="227">
        <v>0.00032000000000000003</v>
      </c>
      <c r="R315" s="227">
        <f>Q315*H315</f>
        <v>0.0028800000000000002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233</v>
      </c>
      <c r="AT315" s="229" t="s">
        <v>141</v>
      </c>
      <c r="AU315" s="229" t="s">
        <v>147</v>
      </c>
      <c r="AY315" s="17" t="s">
        <v>138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147</v>
      </c>
      <c r="BK315" s="230">
        <f>ROUND(I315*H315,2)</f>
        <v>0</v>
      </c>
      <c r="BL315" s="17" t="s">
        <v>233</v>
      </c>
      <c r="BM315" s="229" t="s">
        <v>1006</v>
      </c>
    </row>
    <row r="316" s="2" customFormat="1" ht="24.15" customHeight="1">
      <c r="A316" s="38"/>
      <c r="B316" s="39"/>
      <c r="C316" s="218" t="s">
        <v>467</v>
      </c>
      <c r="D316" s="218" t="s">
        <v>141</v>
      </c>
      <c r="E316" s="219" t="s">
        <v>705</v>
      </c>
      <c r="F316" s="220" t="s">
        <v>706</v>
      </c>
      <c r="G316" s="221" t="s">
        <v>160</v>
      </c>
      <c r="H316" s="222">
        <v>0.41599999999999998</v>
      </c>
      <c r="I316" s="223"/>
      <c r="J316" s="224">
        <f>ROUND(I316*H316,2)</f>
        <v>0</v>
      </c>
      <c r="K316" s="220" t="s">
        <v>145</v>
      </c>
      <c r="L316" s="44"/>
      <c r="M316" s="225" t="s">
        <v>1</v>
      </c>
      <c r="N316" s="226" t="s">
        <v>40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233</v>
      </c>
      <c r="AT316" s="229" t="s">
        <v>141</v>
      </c>
      <c r="AU316" s="229" t="s">
        <v>147</v>
      </c>
      <c r="AY316" s="17" t="s">
        <v>138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147</v>
      </c>
      <c r="BK316" s="230">
        <f>ROUND(I316*H316,2)</f>
        <v>0</v>
      </c>
      <c r="BL316" s="17" t="s">
        <v>233</v>
      </c>
      <c r="BM316" s="229" t="s">
        <v>1007</v>
      </c>
    </row>
    <row r="317" s="2" customFormat="1" ht="24.15" customHeight="1">
      <c r="A317" s="38"/>
      <c r="B317" s="39"/>
      <c r="C317" s="218" t="s">
        <v>471</v>
      </c>
      <c r="D317" s="218" t="s">
        <v>141</v>
      </c>
      <c r="E317" s="219" t="s">
        <v>1008</v>
      </c>
      <c r="F317" s="220" t="s">
        <v>1009</v>
      </c>
      <c r="G317" s="221" t="s">
        <v>160</v>
      </c>
      <c r="H317" s="222">
        <v>0.41599999999999998</v>
      </c>
      <c r="I317" s="223"/>
      <c r="J317" s="224">
        <f>ROUND(I317*H317,2)</f>
        <v>0</v>
      </c>
      <c r="K317" s="220" t="s">
        <v>145</v>
      </c>
      <c r="L317" s="44"/>
      <c r="M317" s="225" t="s">
        <v>1</v>
      </c>
      <c r="N317" s="226" t="s">
        <v>40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233</v>
      </c>
      <c r="AT317" s="229" t="s">
        <v>141</v>
      </c>
      <c r="AU317" s="229" t="s">
        <v>147</v>
      </c>
      <c r="AY317" s="17" t="s">
        <v>138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147</v>
      </c>
      <c r="BK317" s="230">
        <f>ROUND(I317*H317,2)</f>
        <v>0</v>
      </c>
      <c r="BL317" s="17" t="s">
        <v>233</v>
      </c>
      <c r="BM317" s="229" t="s">
        <v>1010</v>
      </c>
    </row>
    <row r="318" s="12" customFormat="1" ht="22.8" customHeight="1">
      <c r="A318" s="12"/>
      <c r="B318" s="202"/>
      <c r="C318" s="203"/>
      <c r="D318" s="204" t="s">
        <v>73</v>
      </c>
      <c r="E318" s="216" t="s">
        <v>708</v>
      </c>
      <c r="F318" s="216" t="s">
        <v>709</v>
      </c>
      <c r="G318" s="203"/>
      <c r="H318" s="203"/>
      <c r="I318" s="206"/>
      <c r="J318" s="217">
        <f>BK318</f>
        <v>0</v>
      </c>
      <c r="K318" s="203"/>
      <c r="L318" s="208"/>
      <c r="M318" s="209"/>
      <c r="N318" s="210"/>
      <c r="O318" s="210"/>
      <c r="P318" s="211">
        <f>SUM(P319:P335)</f>
        <v>0</v>
      </c>
      <c r="Q318" s="210"/>
      <c r="R318" s="211">
        <f>SUM(R319:R335)</f>
        <v>0.24029829999999999</v>
      </c>
      <c r="S318" s="210"/>
      <c r="T318" s="212">
        <f>SUM(T319:T335)</f>
        <v>0.040000000000000001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3" t="s">
        <v>147</v>
      </c>
      <c r="AT318" s="214" t="s">
        <v>73</v>
      </c>
      <c r="AU318" s="214" t="s">
        <v>82</v>
      </c>
      <c r="AY318" s="213" t="s">
        <v>138</v>
      </c>
      <c r="BK318" s="215">
        <f>SUM(BK319:BK335)</f>
        <v>0</v>
      </c>
    </row>
    <row r="319" s="2" customFormat="1" ht="21.75" customHeight="1">
      <c r="A319" s="38"/>
      <c r="B319" s="39"/>
      <c r="C319" s="218" t="s">
        <v>477</v>
      </c>
      <c r="D319" s="218" t="s">
        <v>141</v>
      </c>
      <c r="E319" s="219" t="s">
        <v>1011</v>
      </c>
      <c r="F319" s="220" t="s">
        <v>1012</v>
      </c>
      <c r="G319" s="221" t="s">
        <v>181</v>
      </c>
      <c r="H319" s="222">
        <v>34.299999999999997</v>
      </c>
      <c r="I319" s="223"/>
      <c r="J319" s="224">
        <f>ROUND(I319*H319,2)</f>
        <v>0</v>
      </c>
      <c r="K319" s="220" t="s">
        <v>145</v>
      </c>
      <c r="L319" s="44"/>
      <c r="M319" s="225" t="s">
        <v>1</v>
      </c>
      <c r="N319" s="226" t="s">
        <v>40</v>
      </c>
      <c r="O319" s="9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233</v>
      </c>
      <c r="AT319" s="229" t="s">
        <v>141</v>
      </c>
      <c r="AU319" s="229" t="s">
        <v>147</v>
      </c>
      <c r="AY319" s="17" t="s">
        <v>138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147</v>
      </c>
      <c r="BK319" s="230">
        <f>ROUND(I319*H319,2)</f>
        <v>0</v>
      </c>
      <c r="BL319" s="17" t="s">
        <v>233</v>
      </c>
      <c r="BM319" s="229" t="s">
        <v>1013</v>
      </c>
    </row>
    <row r="320" s="14" customFormat="1">
      <c r="A320" s="14"/>
      <c r="B320" s="242"/>
      <c r="C320" s="243"/>
      <c r="D320" s="233" t="s">
        <v>149</v>
      </c>
      <c r="E320" s="244" t="s">
        <v>1</v>
      </c>
      <c r="F320" s="245" t="s">
        <v>1014</v>
      </c>
      <c r="G320" s="243"/>
      <c r="H320" s="246">
        <v>34.299999999999997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149</v>
      </c>
      <c r="AU320" s="252" t="s">
        <v>147</v>
      </c>
      <c r="AV320" s="14" t="s">
        <v>147</v>
      </c>
      <c r="AW320" s="14" t="s">
        <v>31</v>
      </c>
      <c r="AX320" s="14" t="s">
        <v>82</v>
      </c>
      <c r="AY320" s="252" t="s">
        <v>138</v>
      </c>
    </row>
    <row r="321" s="2" customFormat="1" ht="16.5" customHeight="1">
      <c r="A321" s="38"/>
      <c r="B321" s="39"/>
      <c r="C321" s="218" t="s">
        <v>481</v>
      </c>
      <c r="D321" s="218" t="s">
        <v>141</v>
      </c>
      <c r="E321" s="219" t="s">
        <v>711</v>
      </c>
      <c r="F321" s="220" t="s">
        <v>712</v>
      </c>
      <c r="G321" s="221" t="s">
        <v>181</v>
      </c>
      <c r="H321" s="222">
        <v>34.299999999999997</v>
      </c>
      <c r="I321" s="223"/>
      <c r="J321" s="224">
        <f>ROUND(I321*H321,2)</f>
        <v>0</v>
      </c>
      <c r="K321" s="220" t="s">
        <v>145</v>
      </c>
      <c r="L321" s="44"/>
      <c r="M321" s="225" t="s">
        <v>1</v>
      </c>
      <c r="N321" s="226" t="s">
        <v>40</v>
      </c>
      <c r="O321" s="9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233</v>
      </c>
      <c r="AT321" s="229" t="s">
        <v>141</v>
      </c>
      <c r="AU321" s="229" t="s">
        <v>147</v>
      </c>
      <c r="AY321" s="17" t="s">
        <v>138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147</v>
      </c>
      <c r="BK321" s="230">
        <f>ROUND(I321*H321,2)</f>
        <v>0</v>
      </c>
      <c r="BL321" s="17" t="s">
        <v>233</v>
      </c>
      <c r="BM321" s="229" t="s">
        <v>1015</v>
      </c>
    </row>
    <row r="322" s="14" customFormat="1">
      <c r="A322" s="14"/>
      <c r="B322" s="242"/>
      <c r="C322" s="243"/>
      <c r="D322" s="233" t="s">
        <v>149</v>
      </c>
      <c r="E322" s="244" t="s">
        <v>1</v>
      </c>
      <c r="F322" s="245" t="s">
        <v>1014</v>
      </c>
      <c r="G322" s="243"/>
      <c r="H322" s="246">
        <v>34.299999999999997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2" t="s">
        <v>149</v>
      </c>
      <c r="AU322" s="252" t="s">
        <v>147</v>
      </c>
      <c r="AV322" s="14" t="s">
        <v>147</v>
      </c>
      <c r="AW322" s="14" t="s">
        <v>31</v>
      </c>
      <c r="AX322" s="14" t="s">
        <v>82</v>
      </c>
      <c r="AY322" s="252" t="s">
        <v>138</v>
      </c>
    </row>
    <row r="323" s="2" customFormat="1" ht="24.15" customHeight="1">
      <c r="A323" s="38"/>
      <c r="B323" s="39"/>
      <c r="C323" s="218" t="s">
        <v>486</v>
      </c>
      <c r="D323" s="218" t="s">
        <v>141</v>
      </c>
      <c r="E323" s="219" t="s">
        <v>716</v>
      </c>
      <c r="F323" s="220" t="s">
        <v>717</v>
      </c>
      <c r="G323" s="221" t="s">
        <v>181</v>
      </c>
      <c r="H323" s="222">
        <v>34.299999999999997</v>
      </c>
      <c r="I323" s="223"/>
      <c r="J323" s="224">
        <f>ROUND(I323*H323,2)</f>
        <v>0</v>
      </c>
      <c r="K323" s="220" t="s">
        <v>145</v>
      </c>
      <c r="L323" s="44"/>
      <c r="M323" s="225" t="s">
        <v>1</v>
      </c>
      <c r="N323" s="226" t="s">
        <v>40</v>
      </c>
      <c r="O323" s="91"/>
      <c r="P323" s="227">
        <f>O323*H323</f>
        <v>0</v>
      </c>
      <c r="Q323" s="227">
        <v>3.0000000000000001E-05</v>
      </c>
      <c r="R323" s="227">
        <f>Q323*H323</f>
        <v>0.001029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233</v>
      </c>
      <c r="AT323" s="229" t="s">
        <v>141</v>
      </c>
      <c r="AU323" s="229" t="s">
        <v>147</v>
      </c>
      <c r="AY323" s="17" t="s">
        <v>138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147</v>
      </c>
      <c r="BK323" s="230">
        <f>ROUND(I323*H323,2)</f>
        <v>0</v>
      </c>
      <c r="BL323" s="17" t="s">
        <v>233</v>
      </c>
      <c r="BM323" s="229" t="s">
        <v>1016</v>
      </c>
    </row>
    <row r="324" s="14" customFormat="1">
      <c r="A324" s="14"/>
      <c r="B324" s="242"/>
      <c r="C324" s="243"/>
      <c r="D324" s="233" t="s">
        <v>149</v>
      </c>
      <c r="E324" s="244" t="s">
        <v>1</v>
      </c>
      <c r="F324" s="245" t="s">
        <v>1014</v>
      </c>
      <c r="G324" s="243"/>
      <c r="H324" s="246">
        <v>34.299999999999997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2" t="s">
        <v>149</v>
      </c>
      <c r="AU324" s="252" t="s">
        <v>147</v>
      </c>
      <c r="AV324" s="14" t="s">
        <v>147</v>
      </c>
      <c r="AW324" s="14" t="s">
        <v>31</v>
      </c>
      <c r="AX324" s="14" t="s">
        <v>82</v>
      </c>
      <c r="AY324" s="252" t="s">
        <v>138</v>
      </c>
    </row>
    <row r="325" s="2" customFormat="1" ht="33" customHeight="1">
      <c r="A325" s="38"/>
      <c r="B325" s="39"/>
      <c r="C325" s="218" t="s">
        <v>490</v>
      </c>
      <c r="D325" s="218" t="s">
        <v>141</v>
      </c>
      <c r="E325" s="219" t="s">
        <v>720</v>
      </c>
      <c r="F325" s="220" t="s">
        <v>721</v>
      </c>
      <c r="G325" s="221" t="s">
        <v>181</v>
      </c>
      <c r="H325" s="222">
        <v>34.299999999999997</v>
      </c>
      <c r="I325" s="223"/>
      <c r="J325" s="224">
        <f>ROUND(I325*H325,2)</f>
        <v>0</v>
      </c>
      <c r="K325" s="220" t="s">
        <v>145</v>
      </c>
      <c r="L325" s="44"/>
      <c r="M325" s="225" t="s">
        <v>1</v>
      </c>
      <c r="N325" s="226" t="s">
        <v>40</v>
      </c>
      <c r="O325" s="91"/>
      <c r="P325" s="227">
        <f>O325*H325</f>
        <v>0</v>
      </c>
      <c r="Q325" s="227">
        <v>0.0045500000000000002</v>
      </c>
      <c r="R325" s="227">
        <f>Q325*H325</f>
        <v>0.15606499999999998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233</v>
      </c>
      <c r="AT325" s="229" t="s">
        <v>141</v>
      </c>
      <c r="AU325" s="229" t="s">
        <v>147</v>
      </c>
      <c r="AY325" s="17" t="s">
        <v>138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147</v>
      </c>
      <c r="BK325" s="230">
        <f>ROUND(I325*H325,2)</f>
        <v>0</v>
      </c>
      <c r="BL325" s="17" t="s">
        <v>233</v>
      </c>
      <c r="BM325" s="229" t="s">
        <v>1017</v>
      </c>
    </row>
    <row r="326" s="14" customFormat="1">
      <c r="A326" s="14"/>
      <c r="B326" s="242"/>
      <c r="C326" s="243"/>
      <c r="D326" s="233" t="s">
        <v>149</v>
      </c>
      <c r="E326" s="244" t="s">
        <v>1</v>
      </c>
      <c r="F326" s="245" t="s">
        <v>1014</v>
      </c>
      <c r="G326" s="243"/>
      <c r="H326" s="246">
        <v>34.299999999999997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2" t="s">
        <v>149</v>
      </c>
      <c r="AU326" s="252" t="s">
        <v>147</v>
      </c>
      <c r="AV326" s="14" t="s">
        <v>147</v>
      </c>
      <c r="AW326" s="14" t="s">
        <v>31</v>
      </c>
      <c r="AX326" s="14" t="s">
        <v>82</v>
      </c>
      <c r="AY326" s="252" t="s">
        <v>138</v>
      </c>
    </row>
    <row r="327" s="2" customFormat="1" ht="24.15" customHeight="1">
      <c r="A327" s="38"/>
      <c r="B327" s="39"/>
      <c r="C327" s="218" t="s">
        <v>495</v>
      </c>
      <c r="D327" s="218" t="s">
        <v>141</v>
      </c>
      <c r="E327" s="219" t="s">
        <v>724</v>
      </c>
      <c r="F327" s="220" t="s">
        <v>725</v>
      </c>
      <c r="G327" s="221" t="s">
        <v>181</v>
      </c>
      <c r="H327" s="222">
        <v>16</v>
      </c>
      <c r="I327" s="223"/>
      <c r="J327" s="224">
        <f>ROUND(I327*H327,2)</f>
        <v>0</v>
      </c>
      <c r="K327" s="220" t="s">
        <v>145</v>
      </c>
      <c r="L327" s="44"/>
      <c r="M327" s="225" t="s">
        <v>1</v>
      </c>
      <c r="N327" s="226" t="s">
        <v>40</v>
      </c>
      <c r="O327" s="91"/>
      <c r="P327" s="227">
        <f>O327*H327</f>
        <v>0</v>
      </c>
      <c r="Q327" s="227">
        <v>0</v>
      </c>
      <c r="R327" s="227">
        <f>Q327*H327</f>
        <v>0</v>
      </c>
      <c r="S327" s="227">
        <v>0.0025000000000000001</v>
      </c>
      <c r="T327" s="228">
        <f>S327*H327</f>
        <v>0.040000000000000001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233</v>
      </c>
      <c r="AT327" s="229" t="s">
        <v>141</v>
      </c>
      <c r="AU327" s="229" t="s">
        <v>147</v>
      </c>
      <c r="AY327" s="17" t="s">
        <v>138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147</v>
      </c>
      <c r="BK327" s="230">
        <f>ROUND(I327*H327,2)</f>
        <v>0</v>
      </c>
      <c r="BL327" s="17" t="s">
        <v>233</v>
      </c>
      <c r="BM327" s="229" t="s">
        <v>1018</v>
      </c>
    </row>
    <row r="328" s="2" customFormat="1" ht="16.5" customHeight="1">
      <c r="A328" s="38"/>
      <c r="B328" s="39"/>
      <c r="C328" s="218" t="s">
        <v>1019</v>
      </c>
      <c r="D328" s="218" t="s">
        <v>141</v>
      </c>
      <c r="E328" s="219" t="s">
        <v>731</v>
      </c>
      <c r="F328" s="220" t="s">
        <v>732</v>
      </c>
      <c r="G328" s="221" t="s">
        <v>181</v>
      </c>
      <c r="H328" s="222">
        <v>22.300000000000001</v>
      </c>
      <c r="I328" s="223"/>
      <c r="J328" s="224">
        <f>ROUND(I328*H328,2)</f>
        <v>0</v>
      </c>
      <c r="K328" s="220" t="s">
        <v>1</v>
      </c>
      <c r="L328" s="44"/>
      <c r="M328" s="225" t="s">
        <v>1</v>
      </c>
      <c r="N328" s="226" t="s">
        <v>40</v>
      </c>
      <c r="O328" s="91"/>
      <c r="P328" s="227">
        <f>O328*H328</f>
        <v>0</v>
      </c>
      <c r="Q328" s="227">
        <v>0.00029999999999999997</v>
      </c>
      <c r="R328" s="227">
        <f>Q328*H328</f>
        <v>0.0066899999999999998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233</v>
      </c>
      <c r="AT328" s="229" t="s">
        <v>141</v>
      </c>
      <c r="AU328" s="229" t="s">
        <v>147</v>
      </c>
      <c r="AY328" s="17" t="s">
        <v>138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147</v>
      </c>
      <c r="BK328" s="230">
        <f>ROUND(I328*H328,2)</f>
        <v>0</v>
      </c>
      <c r="BL328" s="17" t="s">
        <v>233</v>
      </c>
      <c r="BM328" s="229" t="s">
        <v>1020</v>
      </c>
    </row>
    <row r="329" s="2" customFormat="1" ht="16.5" customHeight="1">
      <c r="A329" s="38"/>
      <c r="B329" s="39"/>
      <c r="C329" s="253" t="s">
        <v>1021</v>
      </c>
      <c r="D329" s="253" t="s">
        <v>163</v>
      </c>
      <c r="E329" s="254" t="s">
        <v>735</v>
      </c>
      <c r="F329" s="255" t="s">
        <v>736</v>
      </c>
      <c r="G329" s="256" t="s">
        <v>181</v>
      </c>
      <c r="H329" s="257">
        <v>24.530000000000001</v>
      </c>
      <c r="I329" s="258"/>
      <c r="J329" s="259">
        <f>ROUND(I329*H329,2)</f>
        <v>0</v>
      </c>
      <c r="K329" s="255" t="s">
        <v>1</v>
      </c>
      <c r="L329" s="260"/>
      <c r="M329" s="261" t="s">
        <v>1</v>
      </c>
      <c r="N329" s="262" t="s">
        <v>40</v>
      </c>
      <c r="O329" s="91"/>
      <c r="P329" s="227">
        <f>O329*H329</f>
        <v>0</v>
      </c>
      <c r="Q329" s="227">
        <v>0.0028300000000000001</v>
      </c>
      <c r="R329" s="227">
        <f>Q329*H329</f>
        <v>0.069419900000000007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373</v>
      </c>
      <c r="AT329" s="229" t="s">
        <v>163</v>
      </c>
      <c r="AU329" s="229" t="s">
        <v>147</v>
      </c>
      <c r="AY329" s="17" t="s">
        <v>138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147</v>
      </c>
      <c r="BK329" s="230">
        <f>ROUND(I329*H329,2)</f>
        <v>0</v>
      </c>
      <c r="BL329" s="17" t="s">
        <v>233</v>
      </c>
      <c r="BM329" s="229" t="s">
        <v>1022</v>
      </c>
    </row>
    <row r="330" s="14" customFormat="1">
      <c r="A330" s="14"/>
      <c r="B330" s="242"/>
      <c r="C330" s="243"/>
      <c r="D330" s="233" t="s">
        <v>149</v>
      </c>
      <c r="E330" s="243"/>
      <c r="F330" s="245" t="s">
        <v>1023</v>
      </c>
      <c r="G330" s="243"/>
      <c r="H330" s="246">
        <v>24.530000000000001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2" t="s">
        <v>149</v>
      </c>
      <c r="AU330" s="252" t="s">
        <v>147</v>
      </c>
      <c r="AV330" s="14" t="s">
        <v>147</v>
      </c>
      <c r="AW330" s="14" t="s">
        <v>4</v>
      </c>
      <c r="AX330" s="14" t="s">
        <v>82</v>
      </c>
      <c r="AY330" s="252" t="s">
        <v>138</v>
      </c>
    </row>
    <row r="331" s="2" customFormat="1" ht="16.5" customHeight="1">
      <c r="A331" s="38"/>
      <c r="B331" s="39"/>
      <c r="C331" s="218" t="s">
        <v>562</v>
      </c>
      <c r="D331" s="218" t="s">
        <v>141</v>
      </c>
      <c r="E331" s="219" t="s">
        <v>1024</v>
      </c>
      <c r="F331" s="220" t="s">
        <v>1025</v>
      </c>
      <c r="G331" s="221" t="s">
        <v>173</v>
      </c>
      <c r="H331" s="222">
        <v>24</v>
      </c>
      <c r="I331" s="223"/>
      <c r="J331" s="224">
        <f>ROUND(I331*H331,2)</f>
        <v>0</v>
      </c>
      <c r="K331" s="220" t="s">
        <v>145</v>
      </c>
      <c r="L331" s="44"/>
      <c r="M331" s="225" t="s">
        <v>1</v>
      </c>
      <c r="N331" s="226" t="s">
        <v>40</v>
      </c>
      <c r="O331" s="91"/>
      <c r="P331" s="227">
        <f>O331*H331</f>
        <v>0</v>
      </c>
      <c r="Q331" s="227">
        <v>1.0000000000000001E-05</v>
      </c>
      <c r="R331" s="227">
        <f>Q331*H331</f>
        <v>0.00024000000000000003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233</v>
      </c>
      <c r="AT331" s="229" t="s">
        <v>141</v>
      </c>
      <c r="AU331" s="229" t="s">
        <v>147</v>
      </c>
      <c r="AY331" s="17" t="s">
        <v>138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147</v>
      </c>
      <c r="BK331" s="230">
        <f>ROUND(I331*H331,2)</f>
        <v>0</v>
      </c>
      <c r="BL331" s="17" t="s">
        <v>233</v>
      </c>
      <c r="BM331" s="229" t="s">
        <v>1026</v>
      </c>
    </row>
    <row r="332" s="2" customFormat="1" ht="16.5" customHeight="1">
      <c r="A332" s="38"/>
      <c r="B332" s="39"/>
      <c r="C332" s="253" t="s">
        <v>566</v>
      </c>
      <c r="D332" s="253" t="s">
        <v>163</v>
      </c>
      <c r="E332" s="254" t="s">
        <v>1027</v>
      </c>
      <c r="F332" s="255" t="s">
        <v>1028</v>
      </c>
      <c r="G332" s="256" t="s">
        <v>173</v>
      </c>
      <c r="H332" s="257">
        <v>24.48</v>
      </c>
      <c r="I332" s="258"/>
      <c r="J332" s="259">
        <f>ROUND(I332*H332,2)</f>
        <v>0</v>
      </c>
      <c r="K332" s="255" t="s">
        <v>145</v>
      </c>
      <c r="L332" s="260"/>
      <c r="M332" s="261" t="s">
        <v>1</v>
      </c>
      <c r="N332" s="262" t="s">
        <v>40</v>
      </c>
      <c r="O332" s="91"/>
      <c r="P332" s="227">
        <f>O332*H332</f>
        <v>0</v>
      </c>
      <c r="Q332" s="227">
        <v>0.00027999999999999998</v>
      </c>
      <c r="R332" s="227">
        <f>Q332*H332</f>
        <v>0.0068543999999999992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373</v>
      </c>
      <c r="AT332" s="229" t="s">
        <v>163</v>
      </c>
      <c r="AU332" s="229" t="s">
        <v>147</v>
      </c>
      <c r="AY332" s="17" t="s">
        <v>138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147</v>
      </c>
      <c r="BK332" s="230">
        <f>ROUND(I332*H332,2)</f>
        <v>0</v>
      </c>
      <c r="BL332" s="17" t="s">
        <v>233</v>
      </c>
      <c r="BM332" s="229" t="s">
        <v>1029</v>
      </c>
    </row>
    <row r="333" s="14" customFormat="1">
      <c r="A333" s="14"/>
      <c r="B333" s="242"/>
      <c r="C333" s="243"/>
      <c r="D333" s="233" t="s">
        <v>149</v>
      </c>
      <c r="E333" s="243"/>
      <c r="F333" s="245" t="s">
        <v>1030</v>
      </c>
      <c r="G333" s="243"/>
      <c r="H333" s="246">
        <v>24.48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2" t="s">
        <v>149</v>
      </c>
      <c r="AU333" s="252" t="s">
        <v>147</v>
      </c>
      <c r="AV333" s="14" t="s">
        <v>147</v>
      </c>
      <c r="AW333" s="14" t="s">
        <v>4</v>
      </c>
      <c r="AX333" s="14" t="s">
        <v>82</v>
      </c>
      <c r="AY333" s="252" t="s">
        <v>138</v>
      </c>
    </row>
    <row r="334" s="2" customFormat="1" ht="24.15" customHeight="1">
      <c r="A334" s="38"/>
      <c r="B334" s="39"/>
      <c r="C334" s="218" t="s">
        <v>570</v>
      </c>
      <c r="D334" s="218" t="s">
        <v>141</v>
      </c>
      <c r="E334" s="219" t="s">
        <v>740</v>
      </c>
      <c r="F334" s="220" t="s">
        <v>741</v>
      </c>
      <c r="G334" s="221" t="s">
        <v>160</v>
      </c>
      <c r="H334" s="222">
        <v>0.23999999999999999</v>
      </c>
      <c r="I334" s="223"/>
      <c r="J334" s="224">
        <f>ROUND(I334*H334,2)</f>
        <v>0</v>
      </c>
      <c r="K334" s="220" t="s">
        <v>1</v>
      </c>
      <c r="L334" s="44"/>
      <c r="M334" s="225" t="s">
        <v>1</v>
      </c>
      <c r="N334" s="226" t="s">
        <v>40</v>
      </c>
      <c r="O334" s="9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233</v>
      </c>
      <c r="AT334" s="229" t="s">
        <v>141</v>
      </c>
      <c r="AU334" s="229" t="s">
        <v>147</v>
      </c>
      <c r="AY334" s="17" t="s">
        <v>138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147</v>
      </c>
      <c r="BK334" s="230">
        <f>ROUND(I334*H334,2)</f>
        <v>0</v>
      </c>
      <c r="BL334" s="17" t="s">
        <v>233</v>
      </c>
      <c r="BM334" s="229" t="s">
        <v>1031</v>
      </c>
    </row>
    <row r="335" s="2" customFormat="1" ht="24.15" customHeight="1">
      <c r="A335" s="38"/>
      <c r="B335" s="39"/>
      <c r="C335" s="218" t="s">
        <v>576</v>
      </c>
      <c r="D335" s="218" t="s">
        <v>141</v>
      </c>
      <c r="E335" s="219" t="s">
        <v>1032</v>
      </c>
      <c r="F335" s="220" t="s">
        <v>1033</v>
      </c>
      <c r="G335" s="221" t="s">
        <v>160</v>
      </c>
      <c r="H335" s="222">
        <v>0.23999999999999999</v>
      </c>
      <c r="I335" s="223"/>
      <c r="J335" s="224">
        <f>ROUND(I335*H335,2)</f>
        <v>0</v>
      </c>
      <c r="K335" s="220" t="s">
        <v>145</v>
      </c>
      <c r="L335" s="44"/>
      <c r="M335" s="225" t="s">
        <v>1</v>
      </c>
      <c r="N335" s="226" t="s">
        <v>40</v>
      </c>
      <c r="O335" s="91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233</v>
      </c>
      <c r="AT335" s="229" t="s">
        <v>141</v>
      </c>
      <c r="AU335" s="229" t="s">
        <v>147</v>
      </c>
      <c r="AY335" s="17" t="s">
        <v>138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147</v>
      </c>
      <c r="BK335" s="230">
        <f>ROUND(I335*H335,2)</f>
        <v>0</v>
      </c>
      <c r="BL335" s="17" t="s">
        <v>233</v>
      </c>
      <c r="BM335" s="229" t="s">
        <v>1034</v>
      </c>
    </row>
    <row r="336" s="12" customFormat="1" ht="22.8" customHeight="1">
      <c r="A336" s="12"/>
      <c r="B336" s="202"/>
      <c r="C336" s="203"/>
      <c r="D336" s="204" t="s">
        <v>73</v>
      </c>
      <c r="E336" s="216" t="s">
        <v>743</v>
      </c>
      <c r="F336" s="216" t="s">
        <v>744</v>
      </c>
      <c r="G336" s="203"/>
      <c r="H336" s="203"/>
      <c r="I336" s="206"/>
      <c r="J336" s="217">
        <f>BK336</f>
        <v>0</v>
      </c>
      <c r="K336" s="203"/>
      <c r="L336" s="208"/>
      <c r="M336" s="209"/>
      <c r="N336" s="210"/>
      <c r="O336" s="210"/>
      <c r="P336" s="211">
        <f>SUM(P337:P370)</f>
        <v>0</v>
      </c>
      <c r="Q336" s="210"/>
      <c r="R336" s="211">
        <f>SUM(R337:R370)</f>
        <v>0.40637000000000001</v>
      </c>
      <c r="S336" s="210"/>
      <c r="T336" s="212">
        <f>SUM(T337:T370)</f>
        <v>1.2225000000000001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3" t="s">
        <v>147</v>
      </c>
      <c r="AT336" s="214" t="s">
        <v>73</v>
      </c>
      <c r="AU336" s="214" t="s">
        <v>82</v>
      </c>
      <c r="AY336" s="213" t="s">
        <v>138</v>
      </c>
      <c r="BK336" s="215">
        <f>SUM(BK337:BK370)</f>
        <v>0</v>
      </c>
    </row>
    <row r="337" s="2" customFormat="1" ht="16.5" customHeight="1">
      <c r="A337" s="38"/>
      <c r="B337" s="39"/>
      <c r="C337" s="218" t="s">
        <v>580</v>
      </c>
      <c r="D337" s="218" t="s">
        <v>141</v>
      </c>
      <c r="E337" s="219" t="s">
        <v>746</v>
      </c>
      <c r="F337" s="220" t="s">
        <v>747</v>
      </c>
      <c r="G337" s="221" t="s">
        <v>181</v>
      </c>
      <c r="H337" s="222">
        <v>16</v>
      </c>
      <c r="I337" s="223"/>
      <c r="J337" s="224">
        <f>ROUND(I337*H337,2)</f>
        <v>0</v>
      </c>
      <c r="K337" s="220" t="s">
        <v>145</v>
      </c>
      <c r="L337" s="44"/>
      <c r="M337" s="225" t="s">
        <v>1</v>
      </c>
      <c r="N337" s="226" t="s">
        <v>40</v>
      </c>
      <c r="O337" s="9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233</v>
      </c>
      <c r="AT337" s="229" t="s">
        <v>141</v>
      </c>
      <c r="AU337" s="229" t="s">
        <v>147</v>
      </c>
      <c r="AY337" s="17" t="s">
        <v>138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147</v>
      </c>
      <c r="BK337" s="230">
        <f>ROUND(I337*H337,2)</f>
        <v>0</v>
      </c>
      <c r="BL337" s="17" t="s">
        <v>233</v>
      </c>
      <c r="BM337" s="229" t="s">
        <v>1035</v>
      </c>
    </row>
    <row r="338" s="14" customFormat="1">
      <c r="A338" s="14"/>
      <c r="B338" s="242"/>
      <c r="C338" s="243"/>
      <c r="D338" s="233" t="s">
        <v>149</v>
      </c>
      <c r="E338" s="244" t="s">
        <v>1</v>
      </c>
      <c r="F338" s="245" t="s">
        <v>1036</v>
      </c>
      <c r="G338" s="243"/>
      <c r="H338" s="246">
        <v>18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149</v>
      </c>
      <c r="AU338" s="252" t="s">
        <v>147</v>
      </c>
      <c r="AV338" s="14" t="s">
        <v>147</v>
      </c>
      <c r="AW338" s="14" t="s">
        <v>31</v>
      </c>
      <c r="AX338" s="14" t="s">
        <v>74</v>
      </c>
      <c r="AY338" s="252" t="s">
        <v>138</v>
      </c>
    </row>
    <row r="339" s="14" customFormat="1">
      <c r="A339" s="14"/>
      <c r="B339" s="242"/>
      <c r="C339" s="243"/>
      <c r="D339" s="233" t="s">
        <v>149</v>
      </c>
      <c r="E339" s="244" t="s">
        <v>1</v>
      </c>
      <c r="F339" s="245" t="s">
        <v>750</v>
      </c>
      <c r="G339" s="243"/>
      <c r="H339" s="246">
        <v>-2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2" t="s">
        <v>149</v>
      </c>
      <c r="AU339" s="252" t="s">
        <v>147</v>
      </c>
      <c r="AV339" s="14" t="s">
        <v>147</v>
      </c>
      <c r="AW339" s="14" t="s">
        <v>31</v>
      </c>
      <c r="AX339" s="14" t="s">
        <v>74</v>
      </c>
      <c r="AY339" s="252" t="s">
        <v>138</v>
      </c>
    </row>
    <row r="340" s="15" customFormat="1">
      <c r="A340" s="15"/>
      <c r="B340" s="267"/>
      <c r="C340" s="268"/>
      <c r="D340" s="233" t="s">
        <v>149</v>
      </c>
      <c r="E340" s="269" t="s">
        <v>1</v>
      </c>
      <c r="F340" s="270" t="s">
        <v>177</v>
      </c>
      <c r="G340" s="268"/>
      <c r="H340" s="271">
        <v>16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7" t="s">
        <v>149</v>
      </c>
      <c r="AU340" s="277" t="s">
        <v>147</v>
      </c>
      <c r="AV340" s="15" t="s">
        <v>146</v>
      </c>
      <c r="AW340" s="15" t="s">
        <v>31</v>
      </c>
      <c r="AX340" s="15" t="s">
        <v>82</v>
      </c>
      <c r="AY340" s="277" t="s">
        <v>138</v>
      </c>
    </row>
    <row r="341" s="2" customFormat="1" ht="16.5" customHeight="1">
      <c r="A341" s="38"/>
      <c r="B341" s="39"/>
      <c r="C341" s="218" t="s">
        <v>584</v>
      </c>
      <c r="D341" s="218" t="s">
        <v>141</v>
      </c>
      <c r="E341" s="219" t="s">
        <v>752</v>
      </c>
      <c r="F341" s="220" t="s">
        <v>753</v>
      </c>
      <c r="G341" s="221" t="s">
        <v>181</v>
      </c>
      <c r="H341" s="222">
        <v>16</v>
      </c>
      <c r="I341" s="223"/>
      <c r="J341" s="224">
        <f>ROUND(I341*H341,2)</f>
        <v>0</v>
      </c>
      <c r="K341" s="220" t="s">
        <v>1</v>
      </c>
      <c r="L341" s="44"/>
      <c r="M341" s="225" t="s">
        <v>1</v>
      </c>
      <c r="N341" s="226" t="s">
        <v>40</v>
      </c>
      <c r="O341" s="91"/>
      <c r="P341" s="227">
        <f>O341*H341</f>
        <v>0</v>
      </c>
      <c r="Q341" s="227">
        <v>0.00029999999999999997</v>
      </c>
      <c r="R341" s="227">
        <f>Q341*H341</f>
        <v>0.0047999999999999996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233</v>
      </c>
      <c r="AT341" s="229" t="s">
        <v>141</v>
      </c>
      <c r="AU341" s="229" t="s">
        <v>147</v>
      </c>
      <c r="AY341" s="17" t="s">
        <v>138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147</v>
      </c>
      <c r="BK341" s="230">
        <f>ROUND(I341*H341,2)</f>
        <v>0</v>
      </c>
      <c r="BL341" s="17" t="s">
        <v>233</v>
      </c>
      <c r="BM341" s="229" t="s">
        <v>1037</v>
      </c>
    </row>
    <row r="342" s="14" customFormat="1">
      <c r="A342" s="14"/>
      <c r="B342" s="242"/>
      <c r="C342" s="243"/>
      <c r="D342" s="233" t="s">
        <v>149</v>
      </c>
      <c r="E342" s="244" t="s">
        <v>1</v>
      </c>
      <c r="F342" s="245" t="s">
        <v>1036</v>
      </c>
      <c r="G342" s="243"/>
      <c r="H342" s="246">
        <v>18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2" t="s">
        <v>149</v>
      </c>
      <c r="AU342" s="252" t="s">
        <v>147</v>
      </c>
      <c r="AV342" s="14" t="s">
        <v>147</v>
      </c>
      <c r="AW342" s="14" t="s">
        <v>31</v>
      </c>
      <c r="AX342" s="14" t="s">
        <v>74</v>
      </c>
      <c r="AY342" s="252" t="s">
        <v>138</v>
      </c>
    </row>
    <row r="343" s="14" customFormat="1">
      <c r="A343" s="14"/>
      <c r="B343" s="242"/>
      <c r="C343" s="243"/>
      <c r="D343" s="233" t="s">
        <v>149</v>
      </c>
      <c r="E343" s="244" t="s">
        <v>1</v>
      </c>
      <c r="F343" s="245" t="s">
        <v>750</v>
      </c>
      <c r="G343" s="243"/>
      <c r="H343" s="246">
        <v>-2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2" t="s">
        <v>149</v>
      </c>
      <c r="AU343" s="252" t="s">
        <v>147</v>
      </c>
      <c r="AV343" s="14" t="s">
        <v>147</v>
      </c>
      <c r="AW343" s="14" t="s">
        <v>31</v>
      </c>
      <c r="AX343" s="14" t="s">
        <v>74</v>
      </c>
      <c r="AY343" s="252" t="s">
        <v>138</v>
      </c>
    </row>
    <row r="344" s="15" customFormat="1">
      <c r="A344" s="15"/>
      <c r="B344" s="267"/>
      <c r="C344" s="268"/>
      <c r="D344" s="233" t="s">
        <v>149</v>
      </c>
      <c r="E344" s="269" t="s">
        <v>1</v>
      </c>
      <c r="F344" s="270" t="s">
        <v>177</v>
      </c>
      <c r="G344" s="268"/>
      <c r="H344" s="271">
        <v>16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7" t="s">
        <v>149</v>
      </c>
      <c r="AU344" s="277" t="s">
        <v>147</v>
      </c>
      <c r="AV344" s="15" t="s">
        <v>146</v>
      </c>
      <c r="AW344" s="15" t="s">
        <v>31</v>
      </c>
      <c r="AX344" s="15" t="s">
        <v>82</v>
      </c>
      <c r="AY344" s="277" t="s">
        <v>138</v>
      </c>
    </row>
    <row r="345" s="2" customFormat="1" ht="24.15" customHeight="1">
      <c r="A345" s="38"/>
      <c r="B345" s="39"/>
      <c r="C345" s="218" t="s">
        <v>588</v>
      </c>
      <c r="D345" s="218" t="s">
        <v>141</v>
      </c>
      <c r="E345" s="219" t="s">
        <v>756</v>
      </c>
      <c r="F345" s="220" t="s">
        <v>757</v>
      </c>
      <c r="G345" s="221" t="s">
        <v>181</v>
      </c>
      <c r="H345" s="222">
        <v>16</v>
      </c>
      <c r="I345" s="223"/>
      <c r="J345" s="224">
        <f>ROUND(I345*H345,2)</f>
        <v>0</v>
      </c>
      <c r="K345" s="220" t="s">
        <v>145</v>
      </c>
      <c r="L345" s="44"/>
      <c r="M345" s="225" t="s">
        <v>1</v>
      </c>
      <c r="N345" s="226" t="s">
        <v>40</v>
      </c>
      <c r="O345" s="91"/>
      <c r="P345" s="227">
        <f>O345*H345</f>
        <v>0</v>
      </c>
      <c r="Q345" s="227">
        <v>0.0015</v>
      </c>
      <c r="R345" s="227">
        <f>Q345*H345</f>
        <v>0.024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233</v>
      </c>
      <c r="AT345" s="229" t="s">
        <v>141</v>
      </c>
      <c r="AU345" s="229" t="s">
        <v>147</v>
      </c>
      <c r="AY345" s="17" t="s">
        <v>138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147</v>
      </c>
      <c r="BK345" s="230">
        <f>ROUND(I345*H345,2)</f>
        <v>0</v>
      </c>
      <c r="BL345" s="17" t="s">
        <v>233</v>
      </c>
      <c r="BM345" s="229" t="s">
        <v>1038</v>
      </c>
    </row>
    <row r="346" s="14" customFormat="1">
      <c r="A346" s="14"/>
      <c r="B346" s="242"/>
      <c r="C346" s="243"/>
      <c r="D346" s="233" t="s">
        <v>149</v>
      </c>
      <c r="E346" s="244" t="s">
        <v>1</v>
      </c>
      <c r="F346" s="245" t="s">
        <v>1036</v>
      </c>
      <c r="G346" s="243"/>
      <c r="H346" s="246">
        <v>18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2" t="s">
        <v>149</v>
      </c>
      <c r="AU346" s="252" t="s">
        <v>147</v>
      </c>
      <c r="AV346" s="14" t="s">
        <v>147</v>
      </c>
      <c r="AW346" s="14" t="s">
        <v>31</v>
      </c>
      <c r="AX346" s="14" t="s">
        <v>74</v>
      </c>
      <c r="AY346" s="252" t="s">
        <v>138</v>
      </c>
    </row>
    <row r="347" s="14" customFormat="1">
      <c r="A347" s="14"/>
      <c r="B347" s="242"/>
      <c r="C347" s="243"/>
      <c r="D347" s="233" t="s">
        <v>149</v>
      </c>
      <c r="E347" s="244" t="s">
        <v>1</v>
      </c>
      <c r="F347" s="245" t="s">
        <v>750</v>
      </c>
      <c r="G347" s="243"/>
      <c r="H347" s="246">
        <v>-2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2" t="s">
        <v>149</v>
      </c>
      <c r="AU347" s="252" t="s">
        <v>147</v>
      </c>
      <c r="AV347" s="14" t="s">
        <v>147</v>
      </c>
      <c r="AW347" s="14" t="s">
        <v>31</v>
      </c>
      <c r="AX347" s="14" t="s">
        <v>74</v>
      </c>
      <c r="AY347" s="252" t="s">
        <v>138</v>
      </c>
    </row>
    <row r="348" s="15" customFormat="1">
      <c r="A348" s="15"/>
      <c r="B348" s="267"/>
      <c r="C348" s="268"/>
      <c r="D348" s="233" t="s">
        <v>149</v>
      </c>
      <c r="E348" s="269" t="s">
        <v>1</v>
      </c>
      <c r="F348" s="270" t="s">
        <v>177</v>
      </c>
      <c r="G348" s="268"/>
      <c r="H348" s="271">
        <v>16</v>
      </c>
      <c r="I348" s="272"/>
      <c r="J348" s="268"/>
      <c r="K348" s="268"/>
      <c r="L348" s="273"/>
      <c r="M348" s="274"/>
      <c r="N348" s="275"/>
      <c r="O348" s="275"/>
      <c r="P348" s="275"/>
      <c r="Q348" s="275"/>
      <c r="R348" s="275"/>
      <c r="S348" s="275"/>
      <c r="T348" s="27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7" t="s">
        <v>149</v>
      </c>
      <c r="AU348" s="277" t="s">
        <v>147</v>
      </c>
      <c r="AV348" s="15" t="s">
        <v>146</v>
      </c>
      <c r="AW348" s="15" t="s">
        <v>31</v>
      </c>
      <c r="AX348" s="15" t="s">
        <v>82</v>
      </c>
      <c r="AY348" s="277" t="s">
        <v>138</v>
      </c>
    </row>
    <row r="349" s="2" customFormat="1" ht="16.5" customHeight="1">
      <c r="A349" s="38"/>
      <c r="B349" s="39"/>
      <c r="C349" s="218" t="s">
        <v>592</v>
      </c>
      <c r="D349" s="218" t="s">
        <v>141</v>
      </c>
      <c r="E349" s="219" t="s">
        <v>1039</v>
      </c>
      <c r="F349" s="220" t="s">
        <v>1040</v>
      </c>
      <c r="G349" s="221" t="s">
        <v>181</v>
      </c>
      <c r="H349" s="222">
        <v>16</v>
      </c>
      <c r="I349" s="223"/>
      <c r="J349" s="224">
        <f>ROUND(I349*H349,2)</f>
        <v>0</v>
      </c>
      <c r="K349" s="220" t="s">
        <v>1</v>
      </c>
      <c r="L349" s="44"/>
      <c r="M349" s="225" t="s">
        <v>1</v>
      </c>
      <c r="N349" s="226" t="s">
        <v>40</v>
      </c>
      <c r="O349" s="91"/>
      <c r="P349" s="227">
        <f>O349*H349</f>
        <v>0</v>
      </c>
      <c r="Q349" s="227">
        <v>0.0044999999999999997</v>
      </c>
      <c r="R349" s="227">
        <f>Q349*H349</f>
        <v>0.071999999999999995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233</v>
      </c>
      <c r="AT349" s="229" t="s">
        <v>141</v>
      </c>
      <c r="AU349" s="229" t="s">
        <v>147</v>
      </c>
      <c r="AY349" s="17" t="s">
        <v>138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147</v>
      </c>
      <c r="BK349" s="230">
        <f>ROUND(I349*H349,2)</f>
        <v>0</v>
      </c>
      <c r="BL349" s="17" t="s">
        <v>233</v>
      </c>
      <c r="BM349" s="229" t="s">
        <v>1041</v>
      </c>
    </row>
    <row r="350" s="14" customFormat="1">
      <c r="A350" s="14"/>
      <c r="B350" s="242"/>
      <c r="C350" s="243"/>
      <c r="D350" s="233" t="s">
        <v>149</v>
      </c>
      <c r="E350" s="244" t="s">
        <v>1</v>
      </c>
      <c r="F350" s="245" t="s">
        <v>1036</v>
      </c>
      <c r="G350" s="243"/>
      <c r="H350" s="246">
        <v>18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2" t="s">
        <v>149</v>
      </c>
      <c r="AU350" s="252" t="s">
        <v>147</v>
      </c>
      <c r="AV350" s="14" t="s">
        <v>147</v>
      </c>
      <c r="AW350" s="14" t="s">
        <v>31</v>
      </c>
      <c r="AX350" s="14" t="s">
        <v>74</v>
      </c>
      <c r="AY350" s="252" t="s">
        <v>138</v>
      </c>
    </row>
    <row r="351" s="14" customFormat="1">
      <c r="A351" s="14"/>
      <c r="B351" s="242"/>
      <c r="C351" s="243"/>
      <c r="D351" s="233" t="s">
        <v>149</v>
      </c>
      <c r="E351" s="244" t="s">
        <v>1</v>
      </c>
      <c r="F351" s="245" t="s">
        <v>750</v>
      </c>
      <c r="G351" s="243"/>
      <c r="H351" s="246">
        <v>-2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2" t="s">
        <v>149</v>
      </c>
      <c r="AU351" s="252" t="s">
        <v>147</v>
      </c>
      <c r="AV351" s="14" t="s">
        <v>147</v>
      </c>
      <c r="AW351" s="14" t="s">
        <v>31</v>
      </c>
      <c r="AX351" s="14" t="s">
        <v>74</v>
      </c>
      <c r="AY351" s="252" t="s">
        <v>138</v>
      </c>
    </row>
    <row r="352" s="15" customFormat="1">
      <c r="A352" s="15"/>
      <c r="B352" s="267"/>
      <c r="C352" s="268"/>
      <c r="D352" s="233" t="s">
        <v>149</v>
      </c>
      <c r="E352" s="269" t="s">
        <v>1</v>
      </c>
      <c r="F352" s="270" t="s">
        <v>177</v>
      </c>
      <c r="G352" s="268"/>
      <c r="H352" s="271">
        <v>16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7" t="s">
        <v>149</v>
      </c>
      <c r="AU352" s="277" t="s">
        <v>147</v>
      </c>
      <c r="AV352" s="15" t="s">
        <v>146</v>
      </c>
      <c r="AW352" s="15" t="s">
        <v>31</v>
      </c>
      <c r="AX352" s="15" t="s">
        <v>82</v>
      </c>
      <c r="AY352" s="277" t="s">
        <v>138</v>
      </c>
    </row>
    <row r="353" s="2" customFormat="1" ht="21.75" customHeight="1">
      <c r="A353" s="38"/>
      <c r="B353" s="39"/>
      <c r="C353" s="218" t="s">
        <v>596</v>
      </c>
      <c r="D353" s="218" t="s">
        <v>141</v>
      </c>
      <c r="E353" s="219" t="s">
        <v>760</v>
      </c>
      <c r="F353" s="220" t="s">
        <v>761</v>
      </c>
      <c r="G353" s="221" t="s">
        <v>173</v>
      </c>
      <c r="H353" s="222">
        <v>5</v>
      </c>
      <c r="I353" s="223"/>
      <c r="J353" s="224">
        <f>ROUND(I353*H353,2)</f>
        <v>0</v>
      </c>
      <c r="K353" s="220" t="s">
        <v>145</v>
      </c>
      <c r="L353" s="44"/>
      <c r="M353" s="225" t="s">
        <v>1</v>
      </c>
      <c r="N353" s="226" t="s">
        <v>40</v>
      </c>
      <c r="O353" s="91"/>
      <c r="P353" s="227">
        <f>O353*H353</f>
        <v>0</v>
      </c>
      <c r="Q353" s="227">
        <v>0.00020000000000000001</v>
      </c>
      <c r="R353" s="227">
        <f>Q353*H353</f>
        <v>0.001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233</v>
      </c>
      <c r="AT353" s="229" t="s">
        <v>141</v>
      </c>
      <c r="AU353" s="229" t="s">
        <v>147</v>
      </c>
      <c r="AY353" s="17" t="s">
        <v>138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147</v>
      </c>
      <c r="BK353" s="230">
        <f>ROUND(I353*H353,2)</f>
        <v>0</v>
      </c>
      <c r="BL353" s="17" t="s">
        <v>233</v>
      </c>
      <c r="BM353" s="229" t="s">
        <v>1042</v>
      </c>
    </row>
    <row r="354" s="2" customFormat="1" ht="24.15" customHeight="1">
      <c r="A354" s="38"/>
      <c r="B354" s="39"/>
      <c r="C354" s="253" t="s">
        <v>601</v>
      </c>
      <c r="D354" s="253" t="s">
        <v>163</v>
      </c>
      <c r="E354" s="254" t="s">
        <v>764</v>
      </c>
      <c r="F354" s="255" t="s">
        <v>765</v>
      </c>
      <c r="G354" s="256" t="s">
        <v>173</v>
      </c>
      <c r="H354" s="257">
        <v>5.5</v>
      </c>
      <c r="I354" s="258"/>
      <c r="J354" s="259">
        <f>ROUND(I354*H354,2)</f>
        <v>0</v>
      </c>
      <c r="K354" s="255" t="s">
        <v>145</v>
      </c>
      <c r="L354" s="260"/>
      <c r="M354" s="261" t="s">
        <v>1</v>
      </c>
      <c r="N354" s="262" t="s">
        <v>40</v>
      </c>
      <c r="O354" s="91"/>
      <c r="P354" s="227">
        <f>O354*H354</f>
        <v>0</v>
      </c>
      <c r="Q354" s="227">
        <v>0.00010000000000000001</v>
      </c>
      <c r="R354" s="227">
        <f>Q354*H354</f>
        <v>0.00055000000000000003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373</v>
      </c>
      <c r="AT354" s="229" t="s">
        <v>163</v>
      </c>
      <c r="AU354" s="229" t="s">
        <v>147</v>
      </c>
      <c r="AY354" s="17" t="s">
        <v>138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147</v>
      </c>
      <c r="BK354" s="230">
        <f>ROUND(I354*H354,2)</f>
        <v>0</v>
      </c>
      <c r="BL354" s="17" t="s">
        <v>233</v>
      </c>
      <c r="BM354" s="229" t="s">
        <v>1043</v>
      </c>
    </row>
    <row r="355" s="14" customFormat="1">
      <c r="A355" s="14"/>
      <c r="B355" s="242"/>
      <c r="C355" s="243"/>
      <c r="D355" s="233" t="s">
        <v>149</v>
      </c>
      <c r="E355" s="243"/>
      <c r="F355" s="245" t="s">
        <v>767</v>
      </c>
      <c r="G355" s="243"/>
      <c r="H355" s="246">
        <v>5.5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2" t="s">
        <v>149</v>
      </c>
      <c r="AU355" s="252" t="s">
        <v>147</v>
      </c>
      <c r="AV355" s="14" t="s">
        <v>147</v>
      </c>
      <c r="AW355" s="14" t="s">
        <v>4</v>
      </c>
      <c r="AX355" s="14" t="s">
        <v>82</v>
      </c>
      <c r="AY355" s="252" t="s">
        <v>138</v>
      </c>
    </row>
    <row r="356" s="2" customFormat="1" ht="24.15" customHeight="1">
      <c r="A356" s="38"/>
      <c r="B356" s="39"/>
      <c r="C356" s="218" t="s">
        <v>603</v>
      </c>
      <c r="D356" s="218" t="s">
        <v>141</v>
      </c>
      <c r="E356" s="219" t="s">
        <v>1044</v>
      </c>
      <c r="F356" s="220" t="s">
        <v>1045</v>
      </c>
      <c r="G356" s="221" t="s">
        <v>181</v>
      </c>
      <c r="H356" s="222">
        <v>15</v>
      </c>
      <c r="I356" s="223"/>
      <c r="J356" s="224">
        <f>ROUND(I356*H356,2)</f>
        <v>0</v>
      </c>
      <c r="K356" s="220" t="s">
        <v>145</v>
      </c>
      <c r="L356" s="44"/>
      <c r="M356" s="225" t="s">
        <v>1</v>
      </c>
      <c r="N356" s="226" t="s">
        <v>40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0.081500000000000003</v>
      </c>
      <c r="T356" s="228">
        <f>S356*H356</f>
        <v>1.2225000000000001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233</v>
      </c>
      <c r="AT356" s="229" t="s">
        <v>141</v>
      </c>
      <c r="AU356" s="229" t="s">
        <v>147</v>
      </c>
      <c r="AY356" s="17" t="s">
        <v>138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147</v>
      </c>
      <c r="BK356" s="230">
        <f>ROUND(I356*H356,2)</f>
        <v>0</v>
      </c>
      <c r="BL356" s="17" t="s">
        <v>233</v>
      </c>
      <c r="BM356" s="229" t="s">
        <v>1046</v>
      </c>
    </row>
    <row r="357" s="14" customFormat="1">
      <c r="A357" s="14"/>
      <c r="B357" s="242"/>
      <c r="C357" s="243"/>
      <c r="D357" s="233" t="s">
        <v>149</v>
      </c>
      <c r="E357" s="244" t="s">
        <v>1</v>
      </c>
      <c r="F357" s="245" t="s">
        <v>1047</v>
      </c>
      <c r="G357" s="243"/>
      <c r="H357" s="246">
        <v>15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2" t="s">
        <v>149</v>
      </c>
      <c r="AU357" s="252" t="s">
        <v>147</v>
      </c>
      <c r="AV357" s="14" t="s">
        <v>147</v>
      </c>
      <c r="AW357" s="14" t="s">
        <v>31</v>
      </c>
      <c r="AX357" s="14" t="s">
        <v>82</v>
      </c>
      <c r="AY357" s="252" t="s">
        <v>138</v>
      </c>
    </row>
    <row r="358" s="2" customFormat="1" ht="33" customHeight="1">
      <c r="A358" s="38"/>
      <c r="B358" s="39"/>
      <c r="C358" s="218" t="s">
        <v>608</v>
      </c>
      <c r="D358" s="218" t="s">
        <v>141</v>
      </c>
      <c r="E358" s="219" t="s">
        <v>769</v>
      </c>
      <c r="F358" s="220" t="s">
        <v>770</v>
      </c>
      <c r="G358" s="221" t="s">
        <v>181</v>
      </c>
      <c r="H358" s="222">
        <v>16</v>
      </c>
      <c r="I358" s="223"/>
      <c r="J358" s="224">
        <f>ROUND(I358*H358,2)</f>
        <v>0</v>
      </c>
      <c r="K358" s="220" t="s">
        <v>1</v>
      </c>
      <c r="L358" s="44"/>
      <c r="M358" s="225" t="s">
        <v>1</v>
      </c>
      <c r="N358" s="226" t="s">
        <v>40</v>
      </c>
      <c r="O358" s="91"/>
      <c r="P358" s="227">
        <f>O358*H358</f>
        <v>0</v>
      </c>
      <c r="Q358" s="227">
        <v>0.0060000000000000001</v>
      </c>
      <c r="R358" s="227">
        <f>Q358*H358</f>
        <v>0.096000000000000002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233</v>
      </c>
      <c r="AT358" s="229" t="s">
        <v>141</v>
      </c>
      <c r="AU358" s="229" t="s">
        <v>147</v>
      </c>
      <c r="AY358" s="17" t="s">
        <v>138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147</v>
      </c>
      <c r="BK358" s="230">
        <f>ROUND(I358*H358,2)</f>
        <v>0</v>
      </c>
      <c r="BL358" s="17" t="s">
        <v>233</v>
      </c>
      <c r="BM358" s="229" t="s">
        <v>1048</v>
      </c>
    </row>
    <row r="359" s="14" customFormat="1">
      <c r="A359" s="14"/>
      <c r="B359" s="242"/>
      <c r="C359" s="243"/>
      <c r="D359" s="233" t="s">
        <v>149</v>
      </c>
      <c r="E359" s="244" t="s">
        <v>1</v>
      </c>
      <c r="F359" s="245" t="s">
        <v>1036</v>
      </c>
      <c r="G359" s="243"/>
      <c r="H359" s="246">
        <v>18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2" t="s">
        <v>149</v>
      </c>
      <c r="AU359" s="252" t="s">
        <v>147</v>
      </c>
      <c r="AV359" s="14" t="s">
        <v>147</v>
      </c>
      <c r="AW359" s="14" t="s">
        <v>31</v>
      </c>
      <c r="AX359" s="14" t="s">
        <v>74</v>
      </c>
      <c r="AY359" s="252" t="s">
        <v>138</v>
      </c>
    </row>
    <row r="360" s="14" customFormat="1">
      <c r="A360" s="14"/>
      <c r="B360" s="242"/>
      <c r="C360" s="243"/>
      <c r="D360" s="233" t="s">
        <v>149</v>
      </c>
      <c r="E360" s="244" t="s">
        <v>1</v>
      </c>
      <c r="F360" s="245" t="s">
        <v>750</v>
      </c>
      <c r="G360" s="243"/>
      <c r="H360" s="246">
        <v>-2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2" t="s">
        <v>149</v>
      </c>
      <c r="AU360" s="252" t="s">
        <v>147</v>
      </c>
      <c r="AV360" s="14" t="s">
        <v>147</v>
      </c>
      <c r="AW360" s="14" t="s">
        <v>31</v>
      </c>
      <c r="AX360" s="14" t="s">
        <v>74</v>
      </c>
      <c r="AY360" s="252" t="s">
        <v>138</v>
      </c>
    </row>
    <row r="361" s="15" customFormat="1">
      <c r="A361" s="15"/>
      <c r="B361" s="267"/>
      <c r="C361" s="268"/>
      <c r="D361" s="233" t="s">
        <v>149</v>
      </c>
      <c r="E361" s="269" t="s">
        <v>1</v>
      </c>
      <c r="F361" s="270" t="s">
        <v>177</v>
      </c>
      <c r="G361" s="268"/>
      <c r="H361" s="271">
        <v>16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7" t="s">
        <v>149</v>
      </c>
      <c r="AU361" s="277" t="s">
        <v>147</v>
      </c>
      <c r="AV361" s="15" t="s">
        <v>146</v>
      </c>
      <c r="AW361" s="15" t="s">
        <v>31</v>
      </c>
      <c r="AX361" s="15" t="s">
        <v>82</v>
      </c>
      <c r="AY361" s="277" t="s">
        <v>138</v>
      </c>
    </row>
    <row r="362" s="2" customFormat="1" ht="16.5" customHeight="1">
      <c r="A362" s="38"/>
      <c r="B362" s="39"/>
      <c r="C362" s="253" t="s">
        <v>612</v>
      </c>
      <c r="D362" s="253" t="s">
        <v>163</v>
      </c>
      <c r="E362" s="254" t="s">
        <v>773</v>
      </c>
      <c r="F362" s="255" t="s">
        <v>774</v>
      </c>
      <c r="G362" s="256" t="s">
        <v>181</v>
      </c>
      <c r="H362" s="257">
        <v>17.600000000000001</v>
      </c>
      <c r="I362" s="258"/>
      <c r="J362" s="259">
        <f>ROUND(I362*H362,2)</f>
        <v>0</v>
      </c>
      <c r="K362" s="255" t="s">
        <v>1</v>
      </c>
      <c r="L362" s="260"/>
      <c r="M362" s="261" t="s">
        <v>1</v>
      </c>
      <c r="N362" s="262" t="s">
        <v>40</v>
      </c>
      <c r="O362" s="91"/>
      <c r="P362" s="227">
        <f>O362*H362</f>
        <v>0</v>
      </c>
      <c r="Q362" s="227">
        <v>0.0118</v>
      </c>
      <c r="R362" s="227">
        <f>Q362*H362</f>
        <v>0.20768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373</v>
      </c>
      <c r="AT362" s="229" t="s">
        <v>163</v>
      </c>
      <c r="AU362" s="229" t="s">
        <v>147</v>
      </c>
      <c r="AY362" s="17" t="s">
        <v>138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147</v>
      </c>
      <c r="BK362" s="230">
        <f>ROUND(I362*H362,2)</f>
        <v>0</v>
      </c>
      <c r="BL362" s="17" t="s">
        <v>233</v>
      </c>
      <c r="BM362" s="229" t="s">
        <v>1049</v>
      </c>
    </row>
    <row r="363" s="14" customFormat="1">
      <c r="A363" s="14"/>
      <c r="B363" s="242"/>
      <c r="C363" s="243"/>
      <c r="D363" s="233" t="s">
        <v>149</v>
      </c>
      <c r="E363" s="244" t="s">
        <v>1</v>
      </c>
      <c r="F363" s="245" t="s">
        <v>1050</v>
      </c>
      <c r="G363" s="243"/>
      <c r="H363" s="246">
        <v>17.600000000000001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2" t="s">
        <v>149</v>
      </c>
      <c r="AU363" s="252" t="s">
        <v>147</v>
      </c>
      <c r="AV363" s="14" t="s">
        <v>147</v>
      </c>
      <c r="AW363" s="14" t="s">
        <v>31</v>
      </c>
      <c r="AX363" s="14" t="s">
        <v>74</v>
      </c>
      <c r="AY363" s="252" t="s">
        <v>138</v>
      </c>
    </row>
    <row r="364" s="15" customFormat="1">
      <c r="A364" s="15"/>
      <c r="B364" s="267"/>
      <c r="C364" s="268"/>
      <c r="D364" s="233" t="s">
        <v>149</v>
      </c>
      <c r="E364" s="269" t="s">
        <v>1</v>
      </c>
      <c r="F364" s="270" t="s">
        <v>177</v>
      </c>
      <c r="G364" s="268"/>
      <c r="H364" s="271">
        <v>17.600000000000001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7" t="s">
        <v>149</v>
      </c>
      <c r="AU364" s="277" t="s">
        <v>147</v>
      </c>
      <c r="AV364" s="15" t="s">
        <v>146</v>
      </c>
      <c r="AW364" s="15" t="s">
        <v>31</v>
      </c>
      <c r="AX364" s="15" t="s">
        <v>82</v>
      </c>
      <c r="AY364" s="277" t="s">
        <v>138</v>
      </c>
    </row>
    <row r="365" s="2" customFormat="1" ht="24.15" customHeight="1">
      <c r="A365" s="38"/>
      <c r="B365" s="39"/>
      <c r="C365" s="218" t="s">
        <v>616</v>
      </c>
      <c r="D365" s="218" t="s">
        <v>141</v>
      </c>
      <c r="E365" s="219" t="s">
        <v>1051</v>
      </c>
      <c r="F365" s="220" t="s">
        <v>1052</v>
      </c>
      <c r="G365" s="221" t="s">
        <v>181</v>
      </c>
      <c r="H365" s="222">
        <v>16</v>
      </c>
      <c r="I365" s="223"/>
      <c r="J365" s="224">
        <f>ROUND(I365*H365,2)</f>
        <v>0</v>
      </c>
      <c r="K365" s="220" t="s">
        <v>1</v>
      </c>
      <c r="L365" s="44"/>
      <c r="M365" s="225" t="s">
        <v>1</v>
      </c>
      <c r="N365" s="226" t="s">
        <v>40</v>
      </c>
      <c r="O365" s="91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233</v>
      </c>
      <c r="AT365" s="229" t="s">
        <v>141</v>
      </c>
      <c r="AU365" s="229" t="s">
        <v>147</v>
      </c>
      <c r="AY365" s="17" t="s">
        <v>138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147</v>
      </c>
      <c r="BK365" s="230">
        <f>ROUND(I365*H365,2)</f>
        <v>0</v>
      </c>
      <c r="BL365" s="17" t="s">
        <v>233</v>
      </c>
      <c r="BM365" s="229" t="s">
        <v>1053</v>
      </c>
    </row>
    <row r="366" s="14" customFormat="1">
      <c r="A366" s="14"/>
      <c r="B366" s="242"/>
      <c r="C366" s="243"/>
      <c r="D366" s="233" t="s">
        <v>149</v>
      </c>
      <c r="E366" s="244" t="s">
        <v>1</v>
      </c>
      <c r="F366" s="245" t="s">
        <v>233</v>
      </c>
      <c r="G366" s="243"/>
      <c r="H366" s="246">
        <v>16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2" t="s">
        <v>149</v>
      </c>
      <c r="AU366" s="252" t="s">
        <v>147</v>
      </c>
      <c r="AV366" s="14" t="s">
        <v>147</v>
      </c>
      <c r="AW366" s="14" t="s">
        <v>31</v>
      </c>
      <c r="AX366" s="14" t="s">
        <v>82</v>
      </c>
      <c r="AY366" s="252" t="s">
        <v>138</v>
      </c>
    </row>
    <row r="367" s="2" customFormat="1" ht="21.75" customHeight="1">
      <c r="A367" s="38"/>
      <c r="B367" s="39"/>
      <c r="C367" s="218" t="s">
        <v>620</v>
      </c>
      <c r="D367" s="218" t="s">
        <v>141</v>
      </c>
      <c r="E367" s="219" t="s">
        <v>1054</v>
      </c>
      <c r="F367" s="220" t="s">
        <v>1055</v>
      </c>
      <c r="G367" s="221" t="s">
        <v>144</v>
      </c>
      <c r="H367" s="222">
        <v>1</v>
      </c>
      <c r="I367" s="223"/>
      <c r="J367" s="224">
        <f>ROUND(I367*H367,2)</f>
        <v>0</v>
      </c>
      <c r="K367" s="220" t="s">
        <v>1</v>
      </c>
      <c r="L367" s="44"/>
      <c r="M367" s="225" t="s">
        <v>1</v>
      </c>
      <c r="N367" s="226" t="s">
        <v>40</v>
      </c>
      <c r="O367" s="91"/>
      <c r="P367" s="227">
        <f>O367*H367</f>
        <v>0</v>
      </c>
      <c r="Q367" s="227">
        <v>0.00020000000000000001</v>
      </c>
      <c r="R367" s="227">
        <f>Q367*H367</f>
        <v>0.00020000000000000001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233</v>
      </c>
      <c r="AT367" s="229" t="s">
        <v>141</v>
      </c>
      <c r="AU367" s="229" t="s">
        <v>147</v>
      </c>
      <c r="AY367" s="17" t="s">
        <v>138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147</v>
      </c>
      <c r="BK367" s="230">
        <f>ROUND(I367*H367,2)</f>
        <v>0</v>
      </c>
      <c r="BL367" s="17" t="s">
        <v>233</v>
      </c>
      <c r="BM367" s="229" t="s">
        <v>1056</v>
      </c>
    </row>
    <row r="368" s="2" customFormat="1" ht="16.5" customHeight="1">
      <c r="A368" s="38"/>
      <c r="B368" s="39"/>
      <c r="C368" s="253" t="s">
        <v>626</v>
      </c>
      <c r="D368" s="253" t="s">
        <v>163</v>
      </c>
      <c r="E368" s="254" t="s">
        <v>1057</v>
      </c>
      <c r="F368" s="255" t="s">
        <v>1058</v>
      </c>
      <c r="G368" s="256" t="s">
        <v>144</v>
      </c>
      <c r="H368" s="257">
        <v>1</v>
      </c>
      <c r="I368" s="258"/>
      <c r="J368" s="259">
        <f>ROUND(I368*H368,2)</f>
        <v>0</v>
      </c>
      <c r="K368" s="255" t="s">
        <v>1</v>
      </c>
      <c r="L368" s="260"/>
      <c r="M368" s="261" t="s">
        <v>1</v>
      </c>
      <c r="N368" s="262" t="s">
        <v>40</v>
      </c>
      <c r="O368" s="91"/>
      <c r="P368" s="227">
        <f>O368*H368</f>
        <v>0</v>
      </c>
      <c r="Q368" s="227">
        <v>0.00013999999999999999</v>
      </c>
      <c r="R368" s="227">
        <f>Q368*H368</f>
        <v>0.00013999999999999999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373</v>
      </c>
      <c r="AT368" s="229" t="s">
        <v>163</v>
      </c>
      <c r="AU368" s="229" t="s">
        <v>147</v>
      </c>
      <c r="AY368" s="17" t="s">
        <v>138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147</v>
      </c>
      <c r="BK368" s="230">
        <f>ROUND(I368*H368,2)</f>
        <v>0</v>
      </c>
      <c r="BL368" s="17" t="s">
        <v>233</v>
      </c>
      <c r="BM368" s="229" t="s">
        <v>1059</v>
      </c>
    </row>
    <row r="369" s="2" customFormat="1" ht="24.15" customHeight="1">
      <c r="A369" s="38"/>
      <c r="B369" s="39"/>
      <c r="C369" s="218" t="s">
        <v>632</v>
      </c>
      <c r="D369" s="218" t="s">
        <v>141</v>
      </c>
      <c r="E369" s="219" t="s">
        <v>778</v>
      </c>
      <c r="F369" s="220" t="s">
        <v>779</v>
      </c>
      <c r="G369" s="221" t="s">
        <v>160</v>
      </c>
      <c r="H369" s="222">
        <v>0.40600000000000003</v>
      </c>
      <c r="I369" s="223"/>
      <c r="J369" s="224">
        <f>ROUND(I369*H369,2)</f>
        <v>0</v>
      </c>
      <c r="K369" s="220" t="s">
        <v>1</v>
      </c>
      <c r="L369" s="44"/>
      <c r="M369" s="225" t="s">
        <v>1</v>
      </c>
      <c r="N369" s="226" t="s">
        <v>40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233</v>
      </c>
      <c r="AT369" s="229" t="s">
        <v>141</v>
      </c>
      <c r="AU369" s="229" t="s">
        <v>147</v>
      </c>
      <c r="AY369" s="17" t="s">
        <v>138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147</v>
      </c>
      <c r="BK369" s="230">
        <f>ROUND(I369*H369,2)</f>
        <v>0</v>
      </c>
      <c r="BL369" s="17" t="s">
        <v>233</v>
      </c>
      <c r="BM369" s="229" t="s">
        <v>1060</v>
      </c>
    </row>
    <row r="370" s="2" customFormat="1" ht="24.15" customHeight="1">
      <c r="A370" s="38"/>
      <c r="B370" s="39"/>
      <c r="C370" s="218" t="s">
        <v>1061</v>
      </c>
      <c r="D370" s="218" t="s">
        <v>141</v>
      </c>
      <c r="E370" s="219" t="s">
        <v>782</v>
      </c>
      <c r="F370" s="220" t="s">
        <v>783</v>
      </c>
      <c r="G370" s="221" t="s">
        <v>160</v>
      </c>
      <c r="H370" s="222">
        <v>0.40600000000000003</v>
      </c>
      <c r="I370" s="223"/>
      <c r="J370" s="224">
        <f>ROUND(I370*H370,2)</f>
        <v>0</v>
      </c>
      <c r="K370" s="220" t="s">
        <v>145</v>
      </c>
      <c r="L370" s="44"/>
      <c r="M370" s="225" t="s">
        <v>1</v>
      </c>
      <c r="N370" s="226" t="s">
        <v>40</v>
      </c>
      <c r="O370" s="91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233</v>
      </c>
      <c r="AT370" s="229" t="s">
        <v>141</v>
      </c>
      <c r="AU370" s="229" t="s">
        <v>147</v>
      </c>
      <c r="AY370" s="17" t="s">
        <v>138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147</v>
      </c>
      <c r="BK370" s="230">
        <f>ROUND(I370*H370,2)</f>
        <v>0</v>
      </c>
      <c r="BL370" s="17" t="s">
        <v>233</v>
      </c>
      <c r="BM370" s="229" t="s">
        <v>1062</v>
      </c>
    </row>
    <row r="371" s="12" customFormat="1" ht="22.8" customHeight="1">
      <c r="A371" s="12"/>
      <c r="B371" s="202"/>
      <c r="C371" s="203"/>
      <c r="D371" s="204" t="s">
        <v>73</v>
      </c>
      <c r="E371" s="216" t="s">
        <v>785</v>
      </c>
      <c r="F371" s="216" t="s">
        <v>786</v>
      </c>
      <c r="G371" s="203"/>
      <c r="H371" s="203"/>
      <c r="I371" s="206"/>
      <c r="J371" s="217">
        <f>BK371</f>
        <v>0</v>
      </c>
      <c r="K371" s="203"/>
      <c r="L371" s="208"/>
      <c r="M371" s="209"/>
      <c r="N371" s="210"/>
      <c r="O371" s="210"/>
      <c r="P371" s="211">
        <f>SUM(P372:P375)</f>
        <v>0</v>
      </c>
      <c r="Q371" s="210"/>
      <c r="R371" s="211">
        <f>SUM(R372:R375)</f>
        <v>0.004032</v>
      </c>
      <c r="S371" s="210"/>
      <c r="T371" s="212">
        <f>SUM(T372:T375)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3" t="s">
        <v>147</v>
      </c>
      <c r="AT371" s="214" t="s">
        <v>73</v>
      </c>
      <c r="AU371" s="214" t="s">
        <v>82</v>
      </c>
      <c r="AY371" s="213" t="s">
        <v>138</v>
      </c>
      <c r="BK371" s="215">
        <f>SUM(BK372:BK375)</f>
        <v>0</v>
      </c>
    </row>
    <row r="372" s="2" customFormat="1" ht="33" customHeight="1">
      <c r="A372" s="38"/>
      <c r="B372" s="39"/>
      <c r="C372" s="218" t="s">
        <v>636</v>
      </c>
      <c r="D372" s="218" t="s">
        <v>141</v>
      </c>
      <c r="E372" s="219" t="s">
        <v>788</v>
      </c>
      <c r="F372" s="220" t="s">
        <v>789</v>
      </c>
      <c r="G372" s="221" t="s">
        <v>181</v>
      </c>
      <c r="H372" s="222">
        <v>28.800000000000001</v>
      </c>
      <c r="I372" s="223"/>
      <c r="J372" s="224">
        <f>ROUND(I372*H372,2)</f>
        <v>0</v>
      </c>
      <c r="K372" s="220" t="s">
        <v>145</v>
      </c>
      <c r="L372" s="44"/>
      <c r="M372" s="225" t="s">
        <v>1</v>
      </c>
      <c r="N372" s="226" t="s">
        <v>40</v>
      </c>
      <c r="O372" s="91"/>
      <c r="P372" s="227">
        <f>O372*H372</f>
        <v>0</v>
      </c>
      <c r="Q372" s="227">
        <v>0.00013999999999999999</v>
      </c>
      <c r="R372" s="227">
        <f>Q372*H372</f>
        <v>0.004032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233</v>
      </c>
      <c r="AT372" s="229" t="s">
        <v>141</v>
      </c>
      <c r="AU372" s="229" t="s">
        <v>147</v>
      </c>
      <c r="AY372" s="17" t="s">
        <v>138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147</v>
      </c>
      <c r="BK372" s="230">
        <f>ROUND(I372*H372,2)</f>
        <v>0</v>
      </c>
      <c r="BL372" s="17" t="s">
        <v>233</v>
      </c>
      <c r="BM372" s="229" t="s">
        <v>1063</v>
      </c>
    </row>
    <row r="373" s="14" customFormat="1">
      <c r="A373" s="14"/>
      <c r="B373" s="242"/>
      <c r="C373" s="243"/>
      <c r="D373" s="233" t="s">
        <v>149</v>
      </c>
      <c r="E373" s="244" t="s">
        <v>1</v>
      </c>
      <c r="F373" s="245" t="s">
        <v>791</v>
      </c>
      <c r="G373" s="243"/>
      <c r="H373" s="246">
        <v>43.200000000000003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2" t="s">
        <v>149</v>
      </c>
      <c r="AU373" s="252" t="s">
        <v>147</v>
      </c>
      <c r="AV373" s="14" t="s">
        <v>147</v>
      </c>
      <c r="AW373" s="14" t="s">
        <v>31</v>
      </c>
      <c r="AX373" s="14" t="s">
        <v>74</v>
      </c>
      <c r="AY373" s="252" t="s">
        <v>138</v>
      </c>
    </row>
    <row r="374" s="14" customFormat="1">
      <c r="A374" s="14"/>
      <c r="B374" s="242"/>
      <c r="C374" s="243"/>
      <c r="D374" s="233" t="s">
        <v>149</v>
      </c>
      <c r="E374" s="244" t="s">
        <v>1</v>
      </c>
      <c r="F374" s="245" t="s">
        <v>1064</v>
      </c>
      <c r="G374" s="243"/>
      <c r="H374" s="246">
        <v>28.800000000000001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2" t="s">
        <v>149</v>
      </c>
      <c r="AU374" s="252" t="s">
        <v>147</v>
      </c>
      <c r="AV374" s="14" t="s">
        <v>147</v>
      </c>
      <c r="AW374" s="14" t="s">
        <v>31</v>
      </c>
      <c r="AX374" s="14" t="s">
        <v>82</v>
      </c>
      <c r="AY374" s="252" t="s">
        <v>138</v>
      </c>
    </row>
    <row r="375" s="2" customFormat="1" ht="16.5" customHeight="1">
      <c r="A375" s="38"/>
      <c r="B375" s="39"/>
      <c r="C375" s="218" t="s">
        <v>640</v>
      </c>
      <c r="D375" s="218" t="s">
        <v>141</v>
      </c>
      <c r="E375" s="219" t="s">
        <v>793</v>
      </c>
      <c r="F375" s="220" t="s">
        <v>794</v>
      </c>
      <c r="G375" s="221" t="s">
        <v>144</v>
      </c>
      <c r="H375" s="222">
        <v>1</v>
      </c>
      <c r="I375" s="223"/>
      <c r="J375" s="224">
        <f>ROUND(I375*H375,2)</f>
        <v>0</v>
      </c>
      <c r="K375" s="220" t="s">
        <v>1</v>
      </c>
      <c r="L375" s="44"/>
      <c r="M375" s="225" t="s">
        <v>1</v>
      </c>
      <c r="N375" s="226" t="s">
        <v>40</v>
      </c>
      <c r="O375" s="91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9" t="s">
        <v>233</v>
      </c>
      <c r="AT375" s="229" t="s">
        <v>141</v>
      </c>
      <c r="AU375" s="229" t="s">
        <v>147</v>
      </c>
      <c r="AY375" s="17" t="s">
        <v>138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7" t="s">
        <v>147</v>
      </c>
      <c r="BK375" s="230">
        <f>ROUND(I375*H375,2)</f>
        <v>0</v>
      </c>
      <c r="BL375" s="17" t="s">
        <v>233</v>
      </c>
      <c r="BM375" s="229" t="s">
        <v>1065</v>
      </c>
    </row>
    <row r="376" s="12" customFormat="1" ht="22.8" customHeight="1">
      <c r="A376" s="12"/>
      <c r="B376" s="202"/>
      <c r="C376" s="203"/>
      <c r="D376" s="204" t="s">
        <v>73</v>
      </c>
      <c r="E376" s="216" t="s">
        <v>1066</v>
      </c>
      <c r="F376" s="216" t="s">
        <v>1067</v>
      </c>
      <c r="G376" s="203"/>
      <c r="H376" s="203"/>
      <c r="I376" s="206"/>
      <c r="J376" s="217">
        <f>BK376</f>
        <v>0</v>
      </c>
      <c r="K376" s="203"/>
      <c r="L376" s="208"/>
      <c r="M376" s="209"/>
      <c r="N376" s="210"/>
      <c r="O376" s="210"/>
      <c r="P376" s="211">
        <f>SUM(P377:P384)</f>
        <v>0</v>
      </c>
      <c r="Q376" s="210"/>
      <c r="R376" s="211">
        <f>SUM(R377:R384)</f>
        <v>0.067103999999999997</v>
      </c>
      <c r="S376" s="210"/>
      <c r="T376" s="212">
        <f>SUM(T377:T384)</f>
        <v>0.014024999999999999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3" t="s">
        <v>147</v>
      </c>
      <c r="AT376" s="214" t="s">
        <v>73</v>
      </c>
      <c r="AU376" s="214" t="s">
        <v>82</v>
      </c>
      <c r="AY376" s="213" t="s">
        <v>138</v>
      </c>
      <c r="BK376" s="215">
        <f>SUM(BK377:BK384)</f>
        <v>0</v>
      </c>
    </row>
    <row r="377" s="2" customFormat="1" ht="24.15" customHeight="1">
      <c r="A377" s="38"/>
      <c r="B377" s="39"/>
      <c r="C377" s="218" t="s">
        <v>812</v>
      </c>
      <c r="D377" s="218" t="s">
        <v>141</v>
      </c>
      <c r="E377" s="219" t="s">
        <v>1068</v>
      </c>
      <c r="F377" s="220" t="s">
        <v>1069</v>
      </c>
      <c r="G377" s="221" t="s">
        <v>181</v>
      </c>
      <c r="H377" s="222">
        <v>139.80000000000001</v>
      </c>
      <c r="I377" s="223"/>
      <c r="J377" s="224">
        <f>ROUND(I377*H377,2)</f>
        <v>0</v>
      </c>
      <c r="K377" s="220" t="s">
        <v>145</v>
      </c>
      <c r="L377" s="44"/>
      <c r="M377" s="225" t="s">
        <v>1</v>
      </c>
      <c r="N377" s="226" t="s">
        <v>40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233</v>
      </c>
      <c r="AT377" s="229" t="s">
        <v>141</v>
      </c>
      <c r="AU377" s="229" t="s">
        <v>147</v>
      </c>
      <c r="AY377" s="17" t="s">
        <v>138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147</v>
      </c>
      <c r="BK377" s="230">
        <f>ROUND(I377*H377,2)</f>
        <v>0</v>
      </c>
      <c r="BL377" s="17" t="s">
        <v>233</v>
      </c>
      <c r="BM377" s="229" t="s">
        <v>1070</v>
      </c>
    </row>
    <row r="378" s="14" customFormat="1">
      <c r="A378" s="14"/>
      <c r="B378" s="242"/>
      <c r="C378" s="243"/>
      <c r="D378" s="233" t="s">
        <v>149</v>
      </c>
      <c r="E378" s="244" t="s">
        <v>1</v>
      </c>
      <c r="F378" s="245" t="s">
        <v>1071</v>
      </c>
      <c r="G378" s="243"/>
      <c r="H378" s="246">
        <v>139.80000000000001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2" t="s">
        <v>149</v>
      </c>
      <c r="AU378" s="252" t="s">
        <v>147</v>
      </c>
      <c r="AV378" s="14" t="s">
        <v>147</v>
      </c>
      <c r="AW378" s="14" t="s">
        <v>31</v>
      </c>
      <c r="AX378" s="14" t="s">
        <v>82</v>
      </c>
      <c r="AY378" s="252" t="s">
        <v>138</v>
      </c>
    </row>
    <row r="379" s="2" customFormat="1" ht="24.15" customHeight="1">
      <c r="A379" s="38"/>
      <c r="B379" s="39"/>
      <c r="C379" s="218" t="s">
        <v>816</v>
      </c>
      <c r="D379" s="218" t="s">
        <v>141</v>
      </c>
      <c r="E379" s="219" t="s">
        <v>797</v>
      </c>
      <c r="F379" s="220" t="s">
        <v>798</v>
      </c>
      <c r="G379" s="221" t="s">
        <v>181</v>
      </c>
      <c r="H379" s="222">
        <v>93.5</v>
      </c>
      <c r="I379" s="223"/>
      <c r="J379" s="224">
        <f>ROUND(I379*H379,2)</f>
        <v>0</v>
      </c>
      <c r="K379" s="220" t="s">
        <v>145</v>
      </c>
      <c r="L379" s="44"/>
      <c r="M379" s="225" t="s">
        <v>1</v>
      </c>
      <c r="N379" s="226" t="s">
        <v>40</v>
      </c>
      <c r="O379" s="91"/>
      <c r="P379" s="227">
        <f>O379*H379</f>
        <v>0</v>
      </c>
      <c r="Q379" s="227">
        <v>0</v>
      </c>
      <c r="R379" s="227">
        <f>Q379*H379</f>
        <v>0</v>
      </c>
      <c r="S379" s="227">
        <v>0.00014999999999999999</v>
      </c>
      <c r="T379" s="228">
        <f>S379*H379</f>
        <v>0.014024999999999999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233</v>
      </c>
      <c r="AT379" s="229" t="s">
        <v>141</v>
      </c>
      <c r="AU379" s="229" t="s">
        <v>147</v>
      </c>
      <c r="AY379" s="17" t="s">
        <v>138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147</v>
      </c>
      <c r="BK379" s="230">
        <f>ROUND(I379*H379,2)</f>
        <v>0</v>
      </c>
      <c r="BL379" s="17" t="s">
        <v>233</v>
      </c>
      <c r="BM379" s="229" t="s">
        <v>1072</v>
      </c>
    </row>
    <row r="380" s="14" customFormat="1">
      <c r="A380" s="14"/>
      <c r="B380" s="242"/>
      <c r="C380" s="243"/>
      <c r="D380" s="233" t="s">
        <v>149</v>
      </c>
      <c r="E380" s="244" t="s">
        <v>1</v>
      </c>
      <c r="F380" s="245" t="s">
        <v>1073</v>
      </c>
      <c r="G380" s="243"/>
      <c r="H380" s="246">
        <v>93.5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2" t="s">
        <v>149</v>
      </c>
      <c r="AU380" s="252" t="s">
        <v>147</v>
      </c>
      <c r="AV380" s="14" t="s">
        <v>147</v>
      </c>
      <c r="AW380" s="14" t="s">
        <v>31</v>
      </c>
      <c r="AX380" s="14" t="s">
        <v>82</v>
      </c>
      <c r="AY380" s="252" t="s">
        <v>138</v>
      </c>
    </row>
    <row r="381" s="2" customFormat="1" ht="24.15" customHeight="1">
      <c r="A381" s="38"/>
      <c r="B381" s="39"/>
      <c r="C381" s="218" t="s">
        <v>823</v>
      </c>
      <c r="D381" s="218" t="s">
        <v>141</v>
      </c>
      <c r="E381" s="219" t="s">
        <v>802</v>
      </c>
      <c r="F381" s="220" t="s">
        <v>803</v>
      </c>
      <c r="G381" s="221" t="s">
        <v>181</v>
      </c>
      <c r="H381" s="222">
        <v>139.80000000000001</v>
      </c>
      <c r="I381" s="223"/>
      <c r="J381" s="224">
        <f>ROUND(I381*H381,2)</f>
        <v>0</v>
      </c>
      <c r="K381" s="220" t="s">
        <v>1</v>
      </c>
      <c r="L381" s="44"/>
      <c r="M381" s="225" t="s">
        <v>1</v>
      </c>
      <c r="N381" s="226" t="s">
        <v>40</v>
      </c>
      <c r="O381" s="91"/>
      <c r="P381" s="227">
        <f>O381*H381</f>
        <v>0</v>
      </c>
      <c r="Q381" s="227">
        <v>0.00020000000000000001</v>
      </c>
      <c r="R381" s="227">
        <f>Q381*H381</f>
        <v>0.027960000000000002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233</v>
      </c>
      <c r="AT381" s="229" t="s">
        <v>141</v>
      </c>
      <c r="AU381" s="229" t="s">
        <v>147</v>
      </c>
      <c r="AY381" s="17" t="s">
        <v>138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147</v>
      </c>
      <c r="BK381" s="230">
        <f>ROUND(I381*H381,2)</f>
        <v>0</v>
      </c>
      <c r="BL381" s="17" t="s">
        <v>233</v>
      </c>
      <c r="BM381" s="229" t="s">
        <v>1074</v>
      </c>
    </row>
    <row r="382" s="14" customFormat="1">
      <c r="A382" s="14"/>
      <c r="B382" s="242"/>
      <c r="C382" s="243"/>
      <c r="D382" s="233" t="s">
        <v>149</v>
      </c>
      <c r="E382" s="244" t="s">
        <v>1</v>
      </c>
      <c r="F382" s="245" t="s">
        <v>1071</v>
      </c>
      <c r="G382" s="243"/>
      <c r="H382" s="246">
        <v>139.80000000000001</v>
      </c>
      <c r="I382" s="247"/>
      <c r="J382" s="243"/>
      <c r="K382" s="243"/>
      <c r="L382" s="248"/>
      <c r="M382" s="249"/>
      <c r="N382" s="250"/>
      <c r="O382" s="250"/>
      <c r="P382" s="250"/>
      <c r="Q382" s="250"/>
      <c r="R382" s="250"/>
      <c r="S382" s="250"/>
      <c r="T382" s="25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2" t="s">
        <v>149</v>
      </c>
      <c r="AU382" s="252" t="s">
        <v>147</v>
      </c>
      <c r="AV382" s="14" t="s">
        <v>147</v>
      </c>
      <c r="AW382" s="14" t="s">
        <v>31</v>
      </c>
      <c r="AX382" s="14" t="s">
        <v>82</v>
      </c>
      <c r="AY382" s="252" t="s">
        <v>138</v>
      </c>
    </row>
    <row r="383" s="2" customFormat="1" ht="33" customHeight="1">
      <c r="A383" s="38"/>
      <c r="B383" s="39"/>
      <c r="C383" s="218" t="s">
        <v>831</v>
      </c>
      <c r="D383" s="218" t="s">
        <v>141</v>
      </c>
      <c r="E383" s="219" t="s">
        <v>806</v>
      </c>
      <c r="F383" s="220" t="s">
        <v>807</v>
      </c>
      <c r="G383" s="221" t="s">
        <v>181</v>
      </c>
      <c r="H383" s="222">
        <v>139.80000000000001</v>
      </c>
      <c r="I383" s="223"/>
      <c r="J383" s="224">
        <f>ROUND(I383*H383,2)</f>
        <v>0</v>
      </c>
      <c r="K383" s="220" t="s">
        <v>1</v>
      </c>
      <c r="L383" s="44"/>
      <c r="M383" s="225" t="s">
        <v>1</v>
      </c>
      <c r="N383" s="226" t="s">
        <v>40</v>
      </c>
      <c r="O383" s="91"/>
      <c r="P383" s="227">
        <f>O383*H383</f>
        <v>0</v>
      </c>
      <c r="Q383" s="227">
        <v>0.00027999999999999998</v>
      </c>
      <c r="R383" s="227">
        <f>Q383*H383</f>
        <v>0.039143999999999998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233</v>
      </c>
      <c r="AT383" s="229" t="s">
        <v>141</v>
      </c>
      <c r="AU383" s="229" t="s">
        <v>147</v>
      </c>
      <c r="AY383" s="17" t="s">
        <v>138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147</v>
      </c>
      <c r="BK383" s="230">
        <f>ROUND(I383*H383,2)</f>
        <v>0</v>
      </c>
      <c r="BL383" s="17" t="s">
        <v>233</v>
      </c>
      <c r="BM383" s="229" t="s">
        <v>1075</v>
      </c>
    </row>
    <row r="384" s="14" customFormat="1">
      <c r="A384" s="14"/>
      <c r="B384" s="242"/>
      <c r="C384" s="243"/>
      <c r="D384" s="233" t="s">
        <v>149</v>
      </c>
      <c r="E384" s="244" t="s">
        <v>1</v>
      </c>
      <c r="F384" s="245" t="s">
        <v>1076</v>
      </c>
      <c r="G384" s="243"/>
      <c r="H384" s="246">
        <v>139.80000000000001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2" t="s">
        <v>149</v>
      </c>
      <c r="AU384" s="252" t="s">
        <v>147</v>
      </c>
      <c r="AV384" s="14" t="s">
        <v>147</v>
      </c>
      <c r="AW384" s="14" t="s">
        <v>31</v>
      </c>
      <c r="AX384" s="14" t="s">
        <v>82</v>
      </c>
      <c r="AY384" s="252" t="s">
        <v>138</v>
      </c>
    </row>
    <row r="385" s="12" customFormat="1" ht="25.92" customHeight="1">
      <c r="A385" s="12"/>
      <c r="B385" s="202"/>
      <c r="C385" s="203"/>
      <c r="D385" s="204" t="s">
        <v>73</v>
      </c>
      <c r="E385" s="205" t="s">
        <v>389</v>
      </c>
      <c r="F385" s="205" t="s">
        <v>390</v>
      </c>
      <c r="G385" s="203"/>
      <c r="H385" s="203"/>
      <c r="I385" s="206"/>
      <c r="J385" s="207">
        <f>BK385</f>
        <v>0</v>
      </c>
      <c r="K385" s="203"/>
      <c r="L385" s="208"/>
      <c r="M385" s="209"/>
      <c r="N385" s="210"/>
      <c r="O385" s="210"/>
      <c r="P385" s="211">
        <f>SUM(P386:P396)</f>
        <v>0</v>
      </c>
      <c r="Q385" s="210"/>
      <c r="R385" s="211">
        <f>SUM(R386:R396)</f>
        <v>0</v>
      </c>
      <c r="S385" s="210"/>
      <c r="T385" s="212">
        <f>SUM(T386:T396)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3" t="s">
        <v>147</v>
      </c>
      <c r="AT385" s="214" t="s">
        <v>73</v>
      </c>
      <c r="AU385" s="214" t="s">
        <v>74</v>
      </c>
      <c r="AY385" s="213" t="s">
        <v>138</v>
      </c>
      <c r="BK385" s="215">
        <f>SUM(BK386:BK396)</f>
        <v>0</v>
      </c>
    </row>
    <row r="386" s="2" customFormat="1" ht="49.05" customHeight="1">
      <c r="A386" s="38"/>
      <c r="B386" s="39"/>
      <c r="C386" s="218" t="s">
        <v>839</v>
      </c>
      <c r="D386" s="218" t="s">
        <v>141</v>
      </c>
      <c r="E386" s="219" t="s">
        <v>392</v>
      </c>
      <c r="F386" s="220" t="s">
        <v>393</v>
      </c>
      <c r="G386" s="221" t="s">
        <v>394</v>
      </c>
      <c r="H386" s="222">
        <v>1</v>
      </c>
      <c r="I386" s="223"/>
      <c r="J386" s="224">
        <f>ROUND(I386*H386,2)</f>
        <v>0</v>
      </c>
      <c r="K386" s="220" t="s">
        <v>1</v>
      </c>
      <c r="L386" s="44"/>
      <c r="M386" s="225" t="s">
        <v>1</v>
      </c>
      <c r="N386" s="226" t="s">
        <v>40</v>
      </c>
      <c r="O386" s="91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146</v>
      </c>
      <c r="AT386" s="229" t="s">
        <v>141</v>
      </c>
      <c r="AU386" s="229" t="s">
        <v>82</v>
      </c>
      <c r="AY386" s="17" t="s">
        <v>138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147</v>
      </c>
      <c r="BK386" s="230">
        <f>ROUND(I386*H386,2)</f>
        <v>0</v>
      </c>
      <c r="BL386" s="17" t="s">
        <v>146</v>
      </c>
      <c r="BM386" s="229" t="s">
        <v>1077</v>
      </c>
    </row>
    <row r="387" s="2" customFormat="1" ht="24.15" customHeight="1">
      <c r="A387" s="38"/>
      <c r="B387" s="39"/>
      <c r="C387" s="218" t="s">
        <v>662</v>
      </c>
      <c r="D387" s="218" t="s">
        <v>141</v>
      </c>
      <c r="E387" s="219" t="s">
        <v>397</v>
      </c>
      <c r="F387" s="220" t="s">
        <v>398</v>
      </c>
      <c r="G387" s="221" t="s">
        <v>394</v>
      </c>
      <c r="H387" s="222">
        <v>1</v>
      </c>
      <c r="I387" s="223"/>
      <c r="J387" s="224">
        <f>ROUND(I387*H387,2)</f>
        <v>0</v>
      </c>
      <c r="K387" s="220" t="s">
        <v>1</v>
      </c>
      <c r="L387" s="44"/>
      <c r="M387" s="225" t="s">
        <v>1</v>
      </c>
      <c r="N387" s="226" t="s">
        <v>40</v>
      </c>
      <c r="O387" s="91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146</v>
      </c>
      <c r="AT387" s="229" t="s">
        <v>141</v>
      </c>
      <c r="AU387" s="229" t="s">
        <v>82</v>
      </c>
      <c r="AY387" s="17" t="s">
        <v>138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147</v>
      </c>
      <c r="BK387" s="230">
        <f>ROUND(I387*H387,2)</f>
        <v>0</v>
      </c>
      <c r="BL387" s="17" t="s">
        <v>146</v>
      </c>
      <c r="BM387" s="229" t="s">
        <v>1078</v>
      </c>
    </row>
    <row r="388" s="2" customFormat="1" ht="33" customHeight="1">
      <c r="A388" s="38"/>
      <c r="B388" s="39"/>
      <c r="C388" s="218" t="s">
        <v>666</v>
      </c>
      <c r="D388" s="218" t="s">
        <v>141</v>
      </c>
      <c r="E388" s="219" t="s">
        <v>401</v>
      </c>
      <c r="F388" s="220" t="s">
        <v>402</v>
      </c>
      <c r="G388" s="221" t="s">
        <v>394</v>
      </c>
      <c r="H388" s="222">
        <v>1</v>
      </c>
      <c r="I388" s="223"/>
      <c r="J388" s="224">
        <f>ROUND(I388*H388,2)</f>
        <v>0</v>
      </c>
      <c r="K388" s="220" t="s">
        <v>1</v>
      </c>
      <c r="L388" s="44"/>
      <c r="M388" s="225" t="s">
        <v>1</v>
      </c>
      <c r="N388" s="226" t="s">
        <v>40</v>
      </c>
      <c r="O388" s="91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146</v>
      </c>
      <c r="AT388" s="229" t="s">
        <v>141</v>
      </c>
      <c r="AU388" s="229" t="s">
        <v>82</v>
      </c>
      <c r="AY388" s="17" t="s">
        <v>138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147</v>
      </c>
      <c r="BK388" s="230">
        <f>ROUND(I388*H388,2)</f>
        <v>0</v>
      </c>
      <c r="BL388" s="17" t="s">
        <v>146</v>
      </c>
      <c r="BM388" s="229" t="s">
        <v>1079</v>
      </c>
    </row>
    <row r="389" s="2" customFormat="1" ht="16.5" customHeight="1">
      <c r="A389" s="38"/>
      <c r="B389" s="39"/>
      <c r="C389" s="218" t="s">
        <v>670</v>
      </c>
      <c r="D389" s="218" t="s">
        <v>141</v>
      </c>
      <c r="E389" s="219" t="s">
        <v>405</v>
      </c>
      <c r="F389" s="220" t="s">
        <v>406</v>
      </c>
      <c r="G389" s="221" t="s">
        <v>394</v>
      </c>
      <c r="H389" s="222">
        <v>1</v>
      </c>
      <c r="I389" s="223"/>
      <c r="J389" s="224">
        <f>ROUND(I389*H389,2)</f>
        <v>0</v>
      </c>
      <c r="K389" s="220" t="s">
        <v>1</v>
      </c>
      <c r="L389" s="44"/>
      <c r="M389" s="225" t="s">
        <v>1</v>
      </c>
      <c r="N389" s="226" t="s">
        <v>40</v>
      </c>
      <c r="O389" s="91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9" t="s">
        <v>146</v>
      </c>
      <c r="AT389" s="229" t="s">
        <v>141</v>
      </c>
      <c r="AU389" s="229" t="s">
        <v>82</v>
      </c>
      <c r="AY389" s="17" t="s">
        <v>138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7" t="s">
        <v>147</v>
      </c>
      <c r="BK389" s="230">
        <f>ROUND(I389*H389,2)</f>
        <v>0</v>
      </c>
      <c r="BL389" s="17" t="s">
        <v>146</v>
      </c>
      <c r="BM389" s="229" t="s">
        <v>1080</v>
      </c>
    </row>
    <row r="390" s="2" customFormat="1" ht="16.5" customHeight="1">
      <c r="A390" s="38"/>
      <c r="B390" s="39"/>
      <c r="C390" s="218" t="s">
        <v>675</v>
      </c>
      <c r="D390" s="218" t="s">
        <v>141</v>
      </c>
      <c r="E390" s="219" t="s">
        <v>409</v>
      </c>
      <c r="F390" s="220" t="s">
        <v>410</v>
      </c>
      <c r="G390" s="221" t="s">
        <v>411</v>
      </c>
      <c r="H390" s="222">
        <v>4</v>
      </c>
      <c r="I390" s="223"/>
      <c r="J390" s="224">
        <f>ROUND(I390*H390,2)</f>
        <v>0</v>
      </c>
      <c r="K390" s="220" t="s">
        <v>1</v>
      </c>
      <c r="L390" s="44"/>
      <c r="M390" s="225" t="s">
        <v>1</v>
      </c>
      <c r="N390" s="226" t="s">
        <v>40</v>
      </c>
      <c r="O390" s="9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146</v>
      </c>
      <c r="AT390" s="229" t="s">
        <v>141</v>
      </c>
      <c r="AU390" s="229" t="s">
        <v>82</v>
      </c>
      <c r="AY390" s="17" t="s">
        <v>138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147</v>
      </c>
      <c r="BK390" s="230">
        <f>ROUND(I390*H390,2)</f>
        <v>0</v>
      </c>
      <c r="BL390" s="17" t="s">
        <v>146</v>
      </c>
      <c r="BM390" s="229" t="s">
        <v>1081</v>
      </c>
    </row>
    <row r="391" s="2" customFormat="1" ht="24.15" customHeight="1">
      <c r="A391" s="38"/>
      <c r="B391" s="39"/>
      <c r="C391" s="218" t="s">
        <v>306</v>
      </c>
      <c r="D391" s="218" t="s">
        <v>141</v>
      </c>
      <c r="E391" s="219" t="s">
        <v>414</v>
      </c>
      <c r="F391" s="220" t="s">
        <v>415</v>
      </c>
      <c r="G391" s="221" t="s">
        <v>394</v>
      </c>
      <c r="H391" s="222">
        <v>1</v>
      </c>
      <c r="I391" s="223"/>
      <c r="J391" s="224">
        <f>ROUND(I391*H391,2)</f>
        <v>0</v>
      </c>
      <c r="K391" s="220" t="s">
        <v>1</v>
      </c>
      <c r="L391" s="44"/>
      <c r="M391" s="225" t="s">
        <v>1</v>
      </c>
      <c r="N391" s="226" t="s">
        <v>40</v>
      </c>
      <c r="O391" s="91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146</v>
      </c>
      <c r="AT391" s="229" t="s">
        <v>141</v>
      </c>
      <c r="AU391" s="229" t="s">
        <v>82</v>
      </c>
      <c r="AY391" s="17" t="s">
        <v>138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147</v>
      </c>
      <c r="BK391" s="230">
        <f>ROUND(I391*H391,2)</f>
        <v>0</v>
      </c>
      <c r="BL391" s="17" t="s">
        <v>146</v>
      </c>
      <c r="BM391" s="229" t="s">
        <v>1082</v>
      </c>
    </row>
    <row r="392" s="2" customFormat="1" ht="16.5" customHeight="1">
      <c r="A392" s="38"/>
      <c r="B392" s="39"/>
      <c r="C392" s="218" t="s">
        <v>332</v>
      </c>
      <c r="D392" s="218" t="s">
        <v>141</v>
      </c>
      <c r="E392" s="219" t="s">
        <v>418</v>
      </c>
      <c r="F392" s="220" t="s">
        <v>419</v>
      </c>
      <c r="G392" s="221" t="s">
        <v>394</v>
      </c>
      <c r="H392" s="222">
        <v>1</v>
      </c>
      <c r="I392" s="223"/>
      <c r="J392" s="224">
        <f>ROUND(I392*H392,2)</f>
        <v>0</v>
      </c>
      <c r="K392" s="220" t="s">
        <v>1</v>
      </c>
      <c r="L392" s="44"/>
      <c r="M392" s="225" t="s">
        <v>1</v>
      </c>
      <c r="N392" s="226" t="s">
        <v>40</v>
      </c>
      <c r="O392" s="91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9" t="s">
        <v>146</v>
      </c>
      <c r="AT392" s="229" t="s">
        <v>141</v>
      </c>
      <c r="AU392" s="229" t="s">
        <v>82</v>
      </c>
      <c r="AY392" s="17" t="s">
        <v>138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7" t="s">
        <v>147</v>
      </c>
      <c r="BK392" s="230">
        <f>ROUND(I392*H392,2)</f>
        <v>0</v>
      </c>
      <c r="BL392" s="17" t="s">
        <v>146</v>
      </c>
      <c r="BM392" s="229" t="s">
        <v>1083</v>
      </c>
    </row>
    <row r="393" s="2" customFormat="1" ht="16.5" customHeight="1">
      <c r="A393" s="38"/>
      <c r="B393" s="39"/>
      <c r="C393" s="218" t="s">
        <v>361</v>
      </c>
      <c r="D393" s="218" t="s">
        <v>141</v>
      </c>
      <c r="E393" s="219" t="s">
        <v>422</v>
      </c>
      <c r="F393" s="220" t="s">
        <v>423</v>
      </c>
      <c r="G393" s="221" t="s">
        <v>411</v>
      </c>
      <c r="H393" s="222">
        <v>3</v>
      </c>
      <c r="I393" s="223"/>
      <c r="J393" s="224">
        <f>ROUND(I393*H393,2)</f>
        <v>0</v>
      </c>
      <c r="K393" s="220" t="s">
        <v>1</v>
      </c>
      <c r="L393" s="44"/>
      <c r="M393" s="225" t="s">
        <v>1</v>
      </c>
      <c r="N393" s="226" t="s">
        <v>40</v>
      </c>
      <c r="O393" s="91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146</v>
      </c>
      <c r="AT393" s="229" t="s">
        <v>141</v>
      </c>
      <c r="AU393" s="229" t="s">
        <v>82</v>
      </c>
      <c r="AY393" s="17" t="s">
        <v>138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147</v>
      </c>
      <c r="BK393" s="230">
        <f>ROUND(I393*H393,2)</f>
        <v>0</v>
      </c>
      <c r="BL393" s="17" t="s">
        <v>146</v>
      </c>
      <c r="BM393" s="229" t="s">
        <v>1084</v>
      </c>
    </row>
    <row r="394" s="2" customFormat="1" ht="16.5" customHeight="1">
      <c r="A394" s="38"/>
      <c r="B394" s="39"/>
      <c r="C394" s="218" t="s">
        <v>286</v>
      </c>
      <c r="D394" s="218" t="s">
        <v>141</v>
      </c>
      <c r="E394" s="219" t="s">
        <v>426</v>
      </c>
      <c r="F394" s="220" t="s">
        <v>427</v>
      </c>
      <c r="G394" s="221" t="s">
        <v>411</v>
      </c>
      <c r="H394" s="222">
        <v>3</v>
      </c>
      <c r="I394" s="223"/>
      <c r="J394" s="224">
        <f>ROUND(I394*H394,2)</f>
        <v>0</v>
      </c>
      <c r="K394" s="220" t="s">
        <v>1</v>
      </c>
      <c r="L394" s="44"/>
      <c r="M394" s="225" t="s">
        <v>1</v>
      </c>
      <c r="N394" s="226" t="s">
        <v>40</v>
      </c>
      <c r="O394" s="91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9" t="s">
        <v>146</v>
      </c>
      <c r="AT394" s="229" t="s">
        <v>141</v>
      </c>
      <c r="AU394" s="229" t="s">
        <v>82</v>
      </c>
      <c r="AY394" s="17" t="s">
        <v>138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7" t="s">
        <v>147</v>
      </c>
      <c r="BK394" s="230">
        <f>ROUND(I394*H394,2)</f>
        <v>0</v>
      </c>
      <c r="BL394" s="17" t="s">
        <v>146</v>
      </c>
      <c r="BM394" s="229" t="s">
        <v>1085</v>
      </c>
    </row>
    <row r="395" s="2" customFormat="1" ht="24.15" customHeight="1">
      <c r="A395" s="38"/>
      <c r="B395" s="39"/>
      <c r="C395" s="218" t="s">
        <v>327</v>
      </c>
      <c r="D395" s="218" t="s">
        <v>141</v>
      </c>
      <c r="E395" s="219" t="s">
        <v>430</v>
      </c>
      <c r="F395" s="220" t="s">
        <v>431</v>
      </c>
      <c r="G395" s="221" t="s">
        <v>411</v>
      </c>
      <c r="H395" s="222">
        <v>1</v>
      </c>
      <c r="I395" s="223"/>
      <c r="J395" s="224">
        <f>ROUND(I395*H395,2)</f>
        <v>0</v>
      </c>
      <c r="K395" s="220" t="s">
        <v>1</v>
      </c>
      <c r="L395" s="44"/>
      <c r="M395" s="225" t="s">
        <v>1</v>
      </c>
      <c r="N395" s="226" t="s">
        <v>40</v>
      </c>
      <c r="O395" s="91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146</v>
      </c>
      <c r="AT395" s="229" t="s">
        <v>141</v>
      </c>
      <c r="AU395" s="229" t="s">
        <v>82</v>
      </c>
      <c r="AY395" s="17" t="s">
        <v>138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147</v>
      </c>
      <c r="BK395" s="230">
        <f>ROUND(I395*H395,2)</f>
        <v>0</v>
      </c>
      <c r="BL395" s="17" t="s">
        <v>146</v>
      </c>
      <c r="BM395" s="229" t="s">
        <v>1086</v>
      </c>
    </row>
    <row r="396" s="2" customFormat="1" ht="24.15" customHeight="1">
      <c r="A396" s="38"/>
      <c r="B396" s="39"/>
      <c r="C396" s="218" t="s">
        <v>337</v>
      </c>
      <c r="D396" s="218" t="s">
        <v>141</v>
      </c>
      <c r="E396" s="219" t="s">
        <v>434</v>
      </c>
      <c r="F396" s="220" t="s">
        <v>435</v>
      </c>
      <c r="G396" s="221" t="s">
        <v>411</v>
      </c>
      <c r="H396" s="222">
        <v>1</v>
      </c>
      <c r="I396" s="223"/>
      <c r="J396" s="224">
        <f>ROUND(I396*H396,2)</f>
        <v>0</v>
      </c>
      <c r="K396" s="220" t="s">
        <v>1</v>
      </c>
      <c r="L396" s="44"/>
      <c r="M396" s="225" t="s">
        <v>1</v>
      </c>
      <c r="N396" s="226" t="s">
        <v>40</v>
      </c>
      <c r="O396" s="91"/>
      <c r="P396" s="227">
        <f>O396*H396</f>
        <v>0</v>
      </c>
      <c r="Q396" s="227">
        <v>0</v>
      </c>
      <c r="R396" s="227">
        <f>Q396*H396</f>
        <v>0</v>
      </c>
      <c r="S396" s="227">
        <v>0</v>
      </c>
      <c r="T396" s="22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9" t="s">
        <v>146</v>
      </c>
      <c r="AT396" s="229" t="s">
        <v>141</v>
      </c>
      <c r="AU396" s="229" t="s">
        <v>82</v>
      </c>
      <c r="AY396" s="17" t="s">
        <v>138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7" t="s">
        <v>147</v>
      </c>
      <c r="BK396" s="230">
        <f>ROUND(I396*H396,2)</f>
        <v>0</v>
      </c>
      <c r="BL396" s="17" t="s">
        <v>146</v>
      </c>
      <c r="BM396" s="229" t="s">
        <v>1087</v>
      </c>
    </row>
    <row r="397" s="12" customFormat="1" ht="25.92" customHeight="1">
      <c r="A397" s="12"/>
      <c r="B397" s="202"/>
      <c r="C397" s="203"/>
      <c r="D397" s="204" t="s">
        <v>73</v>
      </c>
      <c r="E397" s="205" t="s">
        <v>437</v>
      </c>
      <c r="F397" s="205" t="s">
        <v>438</v>
      </c>
      <c r="G397" s="203"/>
      <c r="H397" s="203"/>
      <c r="I397" s="206"/>
      <c r="J397" s="207">
        <f>BK397</f>
        <v>0</v>
      </c>
      <c r="K397" s="203"/>
      <c r="L397" s="208"/>
      <c r="M397" s="209"/>
      <c r="N397" s="210"/>
      <c r="O397" s="210"/>
      <c r="P397" s="211">
        <f>P398+P409+P429+P444</f>
        <v>0</v>
      </c>
      <c r="Q397" s="210"/>
      <c r="R397" s="211">
        <f>R398+R409+R429+R444</f>
        <v>3.9227400000000001</v>
      </c>
      <c r="S397" s="210"/>
      <c r="T397" s="212">
        <f>T398+T409+T429+T444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3" t="s">
        <v>147</v>
      </c>
      <c r="AT397" s="214" t="s">
        <v>73</v>
      </c>
      <c r="AU397" s="214" t="s">
        <v>74</v>
      </c>
      <c r="AY397" s="213" t="s">
        <v>138</v>
      </c>
      <c r="BK397" s="215">
        <f>BK398+BK409+BK429+BK444</f>
        <v>0</v>
      </c>
    </row>
    <row r="398" s="12" customFormat="1" ht="22.8" customHeight="1">
      <c r="A398" s="12"/>
      <c r="B398" s="202"/>
      <c r="C398" s="203"/>
      <c r="D398" s="204" t="s">
        <v>73</v>
      </c>
      <c r="E398" s="216" t="s">
        <v>475</v>
      </c>
      <c r="F398" s="216" t="s">
        <v>476</v>
      </c>
      <c r="G398" s="203"/>
      <c r="H398" s="203"/>
      <c r="I398" s="206"/>
      <c r="J398" s="217">
        <f>BK398</f>
        <v>0</v>
      </c>
      <c r="K398" s="203"/>
      <c r="L398" s="208"/>
      <c r="M398" s="209"/>
      <c r="N398" s="210"/>
      <c r="O398" s="210"/>
      <c r="P398" s="211">
        <f>SUM(P399:P408)</f>
        <v>0</v>
      </c>
      <c r="Q398" s="210"/>
      <c r="R398" s="211">
        <f>SUM(R399:R408)</f>
        <v>0.97230000000000005</v>
      </c>
      <c r="S398" s="210"/>
      <c r="T398" s="212">
        <f>SUM(T399:T408)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3" t="s">
        <v>147</v>
      </c>
      <c r="AT398" s="214" t="s">
        <v>73</v>
      </c>
      <c r="AU398" s="214" t="s">
        <v>82</v>
      </c>
      <c r="AY398" s="213" t="s">
        <v>138</v>
      </c>
      <c r="BK398" s="215">
        <f>SUM(BK399:BK408)</f>
        <v>0</v>
      </c>
    </row>
    <row r="399" s="2" customFormat="1" ht="24.15" customHeight="1">
      <c r="A399" s="38"/>
      <c r="B399" s="39"/>
      <c r="C399" s="218" t="s">
        <v>291</v>
      </c>
      <c r="D399" s="218" t="s">
        <v>141</v>
      </c>
      <c r="E399" s="219" t="s">
        <v>1088</v>
      </c>
      <c r="F399" s="220" t="s">
        <v>1089</v>
      </c>
      <c r="G399" s="221" t="s">
        <v>181</v>
      </c>
      <c r="H399" s="222">
        <v>46.299999999999997</v>
      </c>
      <c r="I399" s="223"/>
      <c r="J399" s="224">
        <f>ROUND(I399*H399,2)</f>
        <v>0</v>
      </c>
      <c r="K399" s="220" t="s">
        <v>145</v>
      </c>
      <c r="L399" s="44"/>
      <c r="M399" s="225" t="s">
        <v>1</v>
      </c>
      <c r="N399" s="226" t="s">
        <v>40</v>
      </c>
      <c r="O399" s="91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233</v>
      </c>
      <c r="AT399" s="229" t="s">
        <v>141</v>
      </c>
      <c r="AU399" s="229" t="s">
        <v>147</v>
      </c>
      <c r="AY399" s="17" t="s">
        <v>138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147</v>
      </c>
      <c r="BK399" s="230">
        <f>ROUND(I399*H399,2)</f>
        <v>0</v>
      </c>
      <c r="BL399" s="17" t="s">
        <v>233</v>
      </c>
      <c r="BM399" s="229" t="s">
        <v>1090</v>
      </c>
    </row>
    <row r="400" s="14" customFormat="1">
      <c r="A400" s="14"/>
      <c r="B400" s="242"/>
      <c r="C400" s="243"/>
      <c r="D400" s="233" t="s">
        <v>149</v>
      </c>
      <c r="E400" s="244" t="s">
        <v>1</v>
      </c>
      <c r="F400" s="245" t="s">
        <v>917</v>
      </c>
      <c r="G400" s="243"/>
      <c r="H400" s="246">
        <v>46.299999999999997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2" t="s">
        <v>149</v>
      </c>
      <c r="AU400" s="252" t="s">
        <v>147</v>
      </c>
      <c r="AV400" s="14" t="s">
        <v>147</v>
      </c>
      <c r="AW400" s="14" t="s">
        <v>31</v>
      </c>
      <c r="AX400" s="14" t="s">
        <v>82</v>
      </c>
      <c r="AY400" s="252" t="s">
        <v>138</v>
      </c>
    </row>
    <row r="401" s="2" customFormat="1" ht="24.15" customHeight="1">
      <c r="A401" s="38"/>
      <c r="B401" s="39"/>
      <c r="C401" s="253" t="s">
        <v>296</v>
      </c>
      <c r="D401" s="253" t="s">
        <v>163</v>
      </c>
      <c r="E401" s="254" t="s">
        <v>1091</v>
      </c>
      <c r="F401" s="255" t="s">
        <v>1092</v>
      </c>
      <c r="G401" s="256" t="s">
        <v>181</v>
      </c>
      <c r="H401" s="257">
        <v>48.615000000000002</v>
      </c>
      <c r="I401" s="258"/>
      <c r="J401" s="259">
        <f>ROUND(I401*H401,2)</f>
        <v>0</v>
      </c>
      <c r="K401" s="255" t="s">
        <v>1</v>
      </c>
      <c r="L401" s="260"/>
      <c r="M401" s="261" t="s">
        <v>1</v>
      </c>
      <c r="N401" s="262" t="s">
        <v>40</v>
      </c>
      <c r="O401" s="91"/>
      <c r="P401" s="227">
        <f>O401*H401</f>
        <v>0</v>
      </c>
      <c r="Q401" s="227">
        <v>0.012</v>
      </c>
      <c r="R401" s="227">
        <f>Q401*H401</f>
        <v>0.58338000000000001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373</v>
      </c>
      <c r="AT401" s="229" t="s">
        <v>163</v>
      </c>
      <c r="AU401" s="229" t="s">
        <v>147</v>
      </c>
      <c r="AY401" s="17" t="s">
        <v>138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147</v>
      </c>
      <c r="BK401" s="230">
        <f>ROUND(I401*H401,2)</f>
        <v>0</v>
      </c>
      <c r="BL401" s="17" t="s">
        <v>233</v>
      </c>
      <c r="BM401" s="229" t="s">
        <v>1093</v>
      </c>
    </row>
    <row r="402" s="14" customFormat="1">
      <c r="A402" s="14"/>
      <c r="B402" s="242"/>
      <c r="C402" s="243"/>
      <c r="D402" s="233" t="s">
        <v>149</v>
      </c>
      <c r="E402" s="243"/>
      <c r="F402" s="245" t="s">
        <v>1094</v>
      </c>
      <c r="G402" s="243"/>
      <c r="H402" s="246">
        <v>48.615000000000002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2" t="s">
        <v>149</v>
      </c>
      <c r="AU402" s="252" t="s">
        <v>147</v>
      </c>
      <c r="AV402" s="14" t="s">
        <v>147</v>
      </c>
      <c r="AW402" s="14" t="s">
        <v>4</v>
      </c>
      <c r="AX402" s="14" t="s">
        <v>82</v>
      </c>
      <c r="AY402" s="252" t="s">
        <v>138</v>
      </c>
    </row>
    <row r="403" s="2" customFormat="1" ht="24.15" customHeight="1">
      <c r="A403" s="38"/>
      <c r="B403" s="39"/>
      <c r="C403" s="218" t="s">
        <v>357</v>
      </c>
      <c r="D403" s="218" t="s">
        <v>141</v>
      </c>
      <c r="E403" s="219" t="s">
        <v>478</v>
      </c>
      <c r="F403" s="220" t="s">
        <v>479</v>
      </c>
      <c r="G403" s="221" t="s">
        <v>181</v>
      </c>
      <c r="H403" s="222">
        <v>92.599999999999994</v>
      </c>
      <c r="I403" s="223"/>
      <c r="J403" s="224">
        <f>ROUND(I403*H403,2)</f>
        <v>0</v>
      </c>
      <c r="K403" s="220" t="s">
        <v>145</v>
      </c>
      <c r="L403" s="44"/>
      <c r="M403" s="225" t="s">
        <v>1</v>
      </c>
      <c r="N403" s="226" t="s">
        <v>40</v>
      </c>
      <c r="O403" s="91"/>
      <c r="P403" s="227">
        <f>O403*H403</f>
        <v>0</v>
      </c>
      <c r="Q403" s="227">
        <v>0.00042000000000000002</v>
      </c>
      <c r="R403" s="227">
        <f>Q403*H403</f>
        <v>0.038891999999999996</v>
      </c>
      <c r="S403" s="227">
        <v>0</v>
      </c>
      <c r="T403" s="22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9" t="s">
        <v>233</v>
      </c>
      <c r="AT403" s="229" t="s">
        <v>141</v>
      </c>
      <c r="AU403" s="229" t="s">
        <v>147</v>
      </c>
      <c r="AY403" s="17" t="s">
        <v>138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7" t="s">
        <v>147</v>
      </c>
      <c r="BK403" s="230">
        <f>ROUND(I403*H403,2)</f>
        <v>0</v>
      </c>
      <c r="BL403" s="17" t="s">
        <v>233</v>
      </c>
      <c r="BM403" s="229" t="s">
        <v>1095</v>
      </c>
    </row>
    <row r="404" s="13" customFormat="1">
      <c r="A404" s="13"/>
      <c r="B404" s="231"/>
      <c r="C404" s="232"/>
      <c r="D404" s="233" t="s">
        <v>149</v>
      </c>
      <c r="E404" s="234" t="s">
        <v>1</v>
      </c>
      <c r="F404" s="235" t="s">
        <v>1096</v>
      </c>
      <c r="G404" s="232"/>
      <c r="H404" s="234" t="s">
        <v>1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149</v>
      </c>
      <c r="AU404" s="241" t="s">
        <v>147</v>
      </c>
      <c r="AV404" s="13" t="s">
        <v>82</v>
      </c>
      <c r="AW404" s="13" t="s">
        <v>31</v>
      </c>
      <c r="AX404" s="13" t="s">
        <v>74</v>
      </c>
      <c r="AY404" s="241" t="s">
        <v>138</v>
      </c>
    </row>
    <row r="405" s="14" customFormat="1">
      <c r="A405" s="14"/>
      <c r="B405" s="242"/>
      <c r="C405" s="243"/>
      <c r="D405" s="233" t="s">
        <v>149</v>
      </c>
      <c r="E405" s="244" t="s">
        <v>1</v>
      </c>
      <c r="F405" s="245" t="s">
        <v>875</v>
      </c>
      <c r="G405" s="243"/>
      <c r="H405" s="246">
        <v>92.599999999999994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2" t="s">
        <v>149</v>
      </c>
      <c r="AU405" s="252" t="s">
        <v>147</v>
      </c>
      <c r="AV405" s="14" t="s">
        <v>147</v>
      </c>
      <c r="AW405" s="14" t="s">
        <v>31</v>
      </c>
      <c r="AX405" s="14" t="s">
        <v>82</v>
      </c>
      <c r="AY405" s="252" t="s">
        <v>138</v>
      </c>
    </row>
    <row r="406" s="2" customFormat="1" ht="24.15" customHeight="1">
      <c r="A406" s="38"/>
      <c r="B406" s="39"/>
      <c r="C406" s="253" t="s">
        <v>723</v>
      </c>
      <c r="D406" s="253" t="s">
        <v>163</v>
      </c>
      <c r="E406" s="254" t="s">
        <v>482</v>
      </c>
      <c r="F406" s="255" t="s">
        <v>483</v>
      </c>
      <c r="G406" s="256" t="s">
        <v>181</v>
      </c>
      <c r="H406" s="257">
        <v>97.230000000000004</v>
      </c>
      <c r="I406" s="258"/>
      <c r="J406" s="259">
        <f>ROUND(I406*H406,2)</f>
        <v>0</v>
      </c>
      <c r="K406" s="255" t="s">
        <v>145</v>
      </c>
      <c r="L406" s="260"/>
      <c r="M406" s="261" t="s">
        <v>1</v>
      </c>
      <c r="N406" s="262" t="s">
        <v>40</v>
      </c>
      <c r="O406" s="91"/>
      <c r="P406" s="227">
        <f>O406*H406</f>
        <v>0</v>
      </c>
      <c r="Q406" s="227">
        <v>0.0035999999999999999</v>
      </c>
      <c r="R406" s="227">
        <f>Q406*H406</f>
        <v>0.35002800000000001</v>
      </c>
      <c r="S406" s="227">
        <v>0</v>
      </c>
      <c r="T406" s="22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9" t="s">
        <v>373</v>
      </c>
      <c r="AT406" s="229" t="s">
        <v>163</v>
      </c>
      <c r="AU406" s="229" t="s">
        <v>147</v>
      </c>
      <c r="AY406" s="17" t="s">
        <v>138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7" t="s">
        <v>147</v>
      </c>
      <c r="BK406" s="230">
        <f>ROUND(I406*H406,2)</f>
        <v>0</v>
      </c>
      <c r="BL406" s="17" t="s">
        <v>233</v>
      </c>
      <c r="BM406" s="229" t="s">
        <v>1097</v>
      </c>
    </row>
    <row r="407" s="14" customFormat="1">
      <c r="A407" s="14"/>
      <c r="B407" s="242"/>
      <c r="C407" s="243"/>
      <c r="D407" s="233" t="s">
        <v>149</v>
      </c>
      <c r="E407" s="243"/>
      <c r="F407" s="245" t="s">
        <v>1098</v>
      </c>
      <c r="G407" s="243"/>
      <c r="H407" s="246">
        <v>97.230000000000004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2" t="s">
        <v>149</v>
      </c>
      <c r="AU407" s="252" t="s">
        <v>147</v>
      </c>
      <c r="AV407" s="14" t="s">
        <v>147</v>
      </c>
      <c r="AW407" s="14" t="s">
        <v>4</v>
      </c>
      <c r="AX407" s="14" t="s">
        <v>82</v>
      </c>
      <c r="AY407" s="252" t="s">
        <v>138</v>
      </c>
    </row>
    <row r="408" s="2" customFormat="1" ht="24.15" customHeight="1">
      <c r="A408" s="38"/>
      <c r="B408" s="39"/>
      <c r="C408" s="218" t="s">
        <v>301</v>
      </c>
      <c r="D408" s="218" t="s">
        <v>141</v>
      </c>
      <c r="E408" s="219" t="s">
        <v>496</v>
      </c>
      <c r="F408" s="220" t="s">
        <v>497</v>
      </c>
      <c r="G408" s="221" t="s">
        <v>160</v>
      </c>
      <c r="H408" s="222">
        <v>0.97199999999999998</v>
      </c>
      <c r="I408" s="223"/>
      <c r="J408" s="224">
        <f>ROUND(I408*H408,2)</f>
        <v>0</v>
      </c>
      <c r="K408" s="220" t="s">
        <v>145</v>
      </c>
      <c r="L408" s="44"/>
      <c r="M408" s="225" t="s">
        <v>1</v>
      </c>
      <c r="N408" s="226" t="s">
        <v>40</v>
      </c>
      <c r="O408" s="9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233</v>
      </c>
      <c r="AT408" s="229" t="s">
        <v>141</v>
      </c>
      <c r="AU408" s="229" t="s">
        <v>147</v>
      </c>
      <c r="AY408" s="17" t="s">
        <v>138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147</v>
      </c>
      <c r="BK408" s="230">
        <f>ROUND(I408*H408,2)</f>
        <v>0</v>
      </c>
      <c r="BL408" s="17" t="s">
        <v>233</v>
      </c>
      <c r="BM408" s="229" t="s">
        <v>1099</v>
      </c>
    </row>
    <row r="409" s="12" customFormat="1" ht="22.8" customHeight="1">
      <c r="A409" s="12"/>
      <c r="B409" s="202"/>
      <c r="C409" s="203"/>
      <c r="D409" s="204" t="s">
        <v>73</v>
      </c>
      <c r="E409" s="216" t="s">
        <v>499</v>
      </c>
      <c r="F409" s="216" t="s">
        <v>500</v>
      </c>
      <c r="G409" s="203"/>
      <c r="H409" s="203"/>
      <c r="I409" s="206"/>
      <c r="J409" s="217">
        <f>BK409</f>
        <v>0</v>
      </c>
      <c r="K409" s="203"/>
      <c r="L409" s="208"/>
      <c r="M409" s="209"/>
      <c r="N409" s="210"/>
      <c r="O409" s="210"/>
      <c r="P409" s="211">
        <f>SUM(P410:P428)</f>
        <v>0</v>
      </c>
      <c r="Q409" s="210"/>
      <c r="R409" s="211">
        <f>SUM(R410:R428)</f>
        <v>0.0048300000000000001</v>
      </c>
      <c r="S409" s="210"/>
      <c r="T409" s="212">
        <f>SUM(T410:T428)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3" t="s">
        <v>147</v>
      </c>
      <c r="AT409" s="214" t="s">
        <v>73</v>
      </c>
      <c r="AU409" s="214" t="s">
        <v>82</v>
      </c>
      <c r="AY409" s="213" t="s">
        <v>138</v>
      </c>
      <c r="BK409" s="215">
        <f>SUM(BK410:BK428)</f>
        <v>0</v>
      </c>
    </row>
    <row r="410" s="2" customFormat="1" ht="24.15" customHeight="1">
      <c r="A410" s="38"/>
      <c r="B410" s="39"/>
      <c r="C410" s="218" t="s">
        <v>391</v>
      </c>
      <c r="D410" s="218" t="s">
        <v>141</v>
      </c>
      <c r="E410" s="219" t="s">
        <v>502</v>
      </c>
      <c r="F410" s="220" t="s">
        <v>503</v>
      </c>
      <c r="G410" s="221" t="s">
        <v>173</v>
      </c>
      <c r="H410" s="222">
        <v>20</v>
      </c>
      <c r="I410" s="223"/>
      <c r="J410" s="224">
        <f>ROUND(I410*H410,2)</f>
        <v>0</v>
      </c>
      <c r="K410" s="220" t="s">
        <v>145</v>
      </c>
      <c r="L410" s="44"/>
      <c r="M410" s="225" t="s">
        <v>1</v>
      </c>
      <c r="N410" s="226" t="s">
        <v>40</v>
      </c>
      <c r="O410" s="91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9" t="s">
        <v>233</v>
      </c>
      <c r="AT410" s="229" t="s">
        <v>141</v>
      </c>
      <c r="AU410" s="229" t="s">
        <v>147</v>
      </c>
      <c r="AY410" s="17" t="s">
        <v>138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7" t="s">
        <v>147</v>
      </c>
      <c r="BK410" s="230">
        <f>ROUND(I410*H410,2)</f>
        <v>0</v>
      </c>
      <c r="BL410" s="17" t="s">
        <v>233</v>
      </c>
      <c r="BM410" s="229" t="s">
        <v>1100</v>
      </c>
    </row>
    <row r="411" s="2" customFormat="1" ht="24.15" customHeight="1">
      <c r="A411" s="38"/>
      <c r="B411" s="39"/>
      <c r="C411" s="253" t="s">
        <v>396</v>
      </c>
      <c r="D411" s="253" t="s">
        <v>163</v>
      </c>
      <c r="E411" s="254" t="s">
        <v>506</v>
      </c>
      <c r="F411" s="255" t="s">
        <v>507</v>
      </c>
      <c r="G411" s="256" t="s">
        <v>173</v>
      </c>
      <c r="H411" s="257">
        <v>21</v>
      </c>
      <c r="I411" s="258"/>
      <c r="J411" s="259">
        <f>ROUND(I411*H411,2)</f>
        <v>0</v>
      </c>
      <c r="K411" s="255" t="s">
        <v>145</v>
      </c>
      <c r="L411" s="260"/>
      <c r="M411" s="261" t="s">
        <v>1</v>
      </c>
      <c r="N411" s="262" t="s">
        <v>40</v>
      </c>
      <c r="O411" s="91"/>
      <c r="P411" s="227">
        <f>O411*H411</f>
        <v>0</v>
      </c>
      <c r="Q411" s="227">
        <v>0.00023000000000000001</v>
      </c>
      <c r="R411" s="227">
        <f>Q411*H411</f>
        <v>0.0048300000000000001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373</v>
      </c>
      <c r="AT411" s="229" t="s">
        <v>163</v>
      </c>
      <c r="AU411" s="229" t="s">
        <v>147</v>
      </c>
      <c r="AY411" s="17" t="s">
        <v>138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147</v>
      </c>
      <c r="BK411" s="230">
        <f>ROUND(I411*H411,2)</f>
        <v>0</v>
      </c>
      <c r="BL411" s="17" t="s">
        <v>233</v>
      </c>
      <c r="BM411" s="229" t="s">
        <v>1101</v>
      </c>
    </row>
    <row r="412" s="14" customFormat="1">
      <c r="A412" s="14"/>
      <c r="B412" s="242"/>
      <c r="C412" s="243"/>
      <c r="D412" s="233" t="s">
        <v>149</v>
      </c>
      <c r="E412" s="243"/>
      <c r="F412" s="245" t="s">
        <v>1102</v>
      </c>
      <c r="G412" s="243"/>
      <c r="H412" s="246">
        <v>21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2" t="s">
        <v>149</v>
      </c>
      <c r="AU412" s="252" t="s">
        <v>147</v>
      </c>
      <c r="AV412" s="14" t="s">
        <v>147</v>
      </c>
      <c r="AW412" s="14" t="s">
        <v>4</v>
      </c>
      <c r="AX412" s="14" t="s">
        <v>82</v>
      </c>
      <c r="AY412" s="252" t="s">
        <v>138</v>
      </c>
    </row>
    <row r="413" s="2" customFormat="1" ht="16.5" customHeight="1">
      <c r="A413" s="38"/>
      <c r="B413" s="39"/>
      <c r="C413" s="218" t="s">
        <v>400</v>
      </c>
      <c r="D413" s="218" t="s">
        <v>141</v>
      </c>
      <c r="E413" s="219" t="s">
        <v>511</v>
      </c>
      <c r="F413" s="220" t="s">
        <v>512</v>
      </c>
      <c r="G413" s="221" t="s">
        <v>144</v>
      </c>
      <c r="H413" s="222">
        <v>26</v>
      </c>
      <c r="I413" s="223"/>
      <c r="J413" s="224">
        <f>ROUND(I413*H413,2)</f>
        <v>0</v>
      </c>
      <c r="K413" s="220" t="s">
        <v>145</v>
      </c>
      <c r="L413" s="44"/>
      <c r="M413" s="225" t="s">
        <v>1</v>
      </c>
      <c r="N413" s="226" t="s">
        <v>40</v>
      </c>
      <c r="O413" s="91"/>
      <c r="P413" s="227">
        <f>O413*H413</f>
        <v>0</v>
      </c>
      <c r="Q413" s="227">
        <v>0</v>
      </c>
      <c r="R413" s="227">
        <f>Q413*H413</f>
        <v>0</v>
      </c>
      <c r="S413" s="227">
        <v>0</v>
      </c>
      <c r="T413" s="22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146</v>
      </c>
      <c r="AT413" s="229" t="s">
        <v>141</v>
      </c>
      <c r="AU413" s="229" t="s">
        <v>147</v>
      </c>
      <c r="AY413" s="17" t="s">
        <v>138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147</v>
      </c>
      <c r="BK413" s="230">
        <f>ROUND(I413*H413,2)</f>
        <v>0</v>
      </c>
      <c r="BL413" s="17" t="s">
        <v>146</v>
      </c>
      <c r="BM413" s="229" t="s">
        <v>1103</v>
      </c>
    </row>
    <row r="414" s="2" customFormat="1" ht="16.5" customHeight="1">
      <c r="A414" s="38"/>
      <c r="B414" s="39"/>
      <c r="C414" s="253" t="s">
        <v>404</v>
      </c>
      <c r="D414" s="253" t="s">
        <v>163</v>
      </c>
      <c r="E414" s="254" t="s">
        <v>515</v>
      </c>
      <c r="F414" s="255" t="s">
        <v>516</v>
      </c>
      <c r="G414" s="256" t="s">
        <v>144</v>
      </c>
      <c r="H414" s="257">
        <v>620</v>
      </c>
      <c r="I414" s="258"/>
      <c r="J414" s="259">
        <f>ROUND(I414*H414,2)</f>
        <v>0</v>
      </c>
      <c r="K414" s="255" t="s">
        <v>1</v>
      </c>
      <c r="L414" s="260"/>
      <c r="M414" s="261" t="s">
        <v>1</v>
      </c>
      <c r="N414" s="262" t="s">
        <v>40</v>
      </c>
      <c r="O414" s="91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166</v>
      </c>
      <c r="AT414" s="229" t="s">
        <v>163</v>
      </c>
      <c r="AU414" s="229" t="s">
        <v>147</v>
      </c>
      <c r="AY414" s="17" t="s">
        <v>138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147</v>
      </c>
      <c r="BK414" s="230">
        <f>ROUND(I414*H414,2)</f>
        <v>0</v>
      </c>
      <c r="BL414" s="17" t="s">
        <v>146</v>
      </c>
      <c r="BM414" s="229" t="s">
        <v>1104</v>
      </c>
    </row>
    <row r="415" s="2" customFormat="1" ht="24.15" customHeight="1">
      <c r="A415" s="38"/>
      <c r="B415" s="39"/>
      <c r="C415" s="218" t="s">
        <v>408</v>
      </c>
      <c r="D415" s="218" t="s">
        <v>141</v>
      </c>
      <c r="E415" s="219" t="s">
        <v>519</v>
      </c>
      <c r="F415" s="220" t="s">
        <v>520</v>
      </c>
      <c r="G415" s="221" t="s">
        <v>173</v>
      </c>
      <c r="H415" s="222">
        <v>300</v>
      </c>
      <c r="I415" s="223"/>
      <c r="J415" s="224">
        <f>ROUND(I415*H415,2)</f>
        <v>0</v>
      </c>
      <c r="K415" s="220" t="s">
        <v>1</v>
      </c>
      <c r="L415" s="44"/>
      <c r="M415" s="225" t="s">
        <v>1</v>
      </c>
      <c r="N415" s="226" t="s">
        <v>40</v>
      </c>
      <c r="O415" s="91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146</v>
      </c>
      <c r="AT415" s="229" t="s">
        <v>141</v>
      </c>
      <c r="AU415" s="229" t="s">
        <v>147</v>
      </c>
      <c r="AY415" s="17" t="s">
        <v>138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147</v>
      </c>
      <c r="BK415" s="230">
        <f>ROUND(I415*H415,2)</f>
        <v>0</v>
      </c>
      <c r="BL415" s="17" t="s">
        <v>146</v>
      </c>
      <c r="BM415" s="229" t="s">
        <v>1105</v>
      </c>
    </row>
    <row r="416" s="2" customFormat="1" ht="16.5" customHeight="1">
      <c r="A416" s="38"/>
      <c r="B416" s="39"/>
      <c r="C416" s="253" t="s">
        <v>413</v>
      </c>
      <c r="D416" s="253" t="s">
        <v>163</v>
      </c>
      <c r="E416" s="254" t="s">
        <v>523</v>
      </c>
      <c r="F416" s="255" t="s">
        <v>524</v>
      </c>
      <c r="G416" s="256" t="s">
        <v>173</v>
      </c>
      <c r="H416" s="257">
        <v>150</v>
      </c>
      <c r="I416" s="258"/>
      <c r="J416" s="259">
        <f>ROUND(I416*H416,2)</f>
        <v>0</v>
      </c>
      <c r="K416" s="255" t="s">
        <v>1</v>
      </c>
      <c r="L416" s="260"/>
      <c r="M416" s="261" t="s">
        <v>1</v>
      </c>
      <c r="N416" s="262" t="s">
        <v>40</v>
      </c>
      <c r="O416" s="91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9" t="s">
        <v>166</v>
      </c>
      <c r="AT416" s="229" t="s">
        <v>163</v>
      </c>
      <c r="AU416" s="229" t="s">
        <v>147</v>
      </c>
      <c r="AY416" s="17" t="s">
        <v>138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7" t="s">
        <v>147</v>
      </c>
      <c r="BK416" s="230">
        <f>ROUND(I416*H416,2)</f>
        <v>0</v>
      </c>
      <c r="BL416" s="17" t="s">
        <v>146</v>
      </c>
      <c r="BM416" s="229" t="s">
        <v>1106</v>
      </c>
    </row>
    <row r="417" s="2" customFormat="1" ht="16.5" customHeight="1">
      <c r="A417" s="38"/>
      <c r="B417" s="39"/>
      <c r="C417" s="253" t="s">
        <v>417</v>
      </c>
      <c r="D417" s="253" t="s">
        <v>163</v>
      </c>
      <c r="E417" s="254" t="s">
        <v>527</v>
      </c>
      <c r="F417" s="255" t="s">
        <v>528</v>
      </c>
      <c r="G417" s="256" t="s">
        <v>173</v>
      </c>
      <c r="H417" s="257">
        <v>150</v>
      </c>
      <c r="I417" s="258"/>
      <c r="J417" s="259">
        <f>ROUND(I417*H417,2)</f>
        <v>0</v>
      </c>
      <c r="K417" s="255" t="s">
        <v>1</v>
      </c>
      <c r="L417" s="260"/>
      <c r="M417" s="261" t="s">
        <v>1</v>
      </c>
      <c r="N417" s="262" t="s">
        <v>40</v>
      </c>
      <c r="O417" s="91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166</v>
      </c>
      <c r="AT417" s="229" t="s">
        <v>163</v>
      </c>
      <c r="AU417" s="229" t="s">
        <v>147</v>
      </c>
      <c r="AY417" s="17" t="s">
        <v>138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147</v>
      </c>
      <c r="BK417" s="230">
        <f>ROUND(I417*H417,2)</f>
        <v>0</v>
      </c>
      <c r="BL417" s="17" t="s">
        <v>146</v>
      </c>
      <c r="BM417" s="229" t="s">
        <v>1107</v>
      </c>
    </row>
    <row r="418" s="2" customFormat="1" ht="24.15" customHeight="1">
      <c r="A418" s="38"/>
      <c r="B418" s="39"/>
      <c r="C418" s="218" t="s">
        <v>421</v>
      </c>
      <c r="D418" s="218" t="s">
        <v>141</v>
      </c>
      <c r="E418" s="219" t="s">
        <v>531</v>
      </c>
      <c r="F418" s="220" t="s">
        <v>532</v>
      </c>
      <c r="G418" s="221" t="s">
        <v>173</v>
      </c>
      <c r="H418" s="222">
        <v>25</v>
      </c>
      <c r="I418" s="223"/>
      <c r="J418" s="224">
        <f>ROUND(I418*H418,2)</f>
        <v>0</v>
      </c>
      <c r="K418" s="220" t="s">
        <v>1</v>
      </c>
      <c r="L418" s="44"/>
      <c r="M418" s="225" t="s">
        <v>1</v>
      </c>
      <c r="N418" s="226" t="s">
        <v>40</v>
      </c>
      <c r="O418" s="9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146</v>
      </c>
      <c r="AT418" s="229" t="s">
        <v>141</v>
      </c>
      <c r="AU418" s="229" t="s">
        <v>147</v>
      </c>
      <c r="AY418" s="17" t="s">
        <v>138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147</v>
      </c>
      <c r="BK418" s="230">
        <f>ROUND(I418*H418,2)</f>
        <v>0</v>
      </c>
      <c r="BL418" s="17" t="s">
        <v>146</v>
      </c>
      <c r="BM418" s="229" t="s">
        <v>1108</v>
      </c>
    </row>
    <row r="419" s="2" customFormat="1" ht="16.5" customHeight="1">
      <c r="A419" s="38"/>
      <c r="B419" s="39"/>
      <c r="C419" s="253" t="s">
        <v>425</v>
      </c>
      <c r="D419" s="253" t="s">
        <v>163</v>
      </c>
      <c r="E419" s="254" t="s">
        <v>535</v>
      </c>
      <c r="F419" s="255" t="s">
        <v>536</v>
      </c>
      <c r="G419" s="256" t="s">
        <v>173</v>
      </c>
      <c r="H419" s="257">
        <v>40</v>
      </c>
      <c r="I419" s="258"/>
      <c r="J419" s="259">
        <f>ROUND(I419*H419,2)</f>
        <v>0</v>
      </c>
      <c r="K419" s="255" t="s">
        <v>1</v>
      </c>
      <c r="L419" s="260"/>
      <c r="M419" s="261" t="s">
        <v>1</v>
      </c>
      <c r="N419" s="262" t="s">
        <v>40</v>
      </c>
      <c r="O419" s="91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166</v>
      </c>
      <c r="AT419" s="229" t="s">
        <v>163</v>
      </c>
      <c r="AU419" s="229" t="s">
        <v>147</v>
      </c>
      <c r="AY419" s="17" t="s">
        <v>138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147</v>
      </c>
      <c r="BK419" s="230">
        <f>ROUND(I419*H419,2)</f>
        <v>0</v>
      </c>
      <c r="BL419" s="17" t="s">
        <v>146</v>
      </c>
      <c r="BM419" s="229" t="s">
        <v>1109</v>
      </c>
    </row>
    <row r="420" s="2" customFormat="1" ht="24.15" customHeight="1">
      <c r="A420" s="38"/>
      <c r="B420" s="39"/>
      <c r="C420" s="218" t="s">
        <v>429</v>
      </c>
      <c r="D420" s="218" t="s">
        <v>141</v>
      </c>
      <c r="E420" s="219" t="s">
        <v>539</v>
      </c>
      <c r="F420" s="220" t="s">
        <v>540</v>
      </c>
      <c r="G420" s="221" t="s">
        <v>144</v>
      </c>
      <c r="H420" s="222">
        <v>6</v>
      </c>
      <c r="I420" s="223"/>
      <c r="J420" s="224">
        <f>ROUND(I420*H420,2)</f>
        <v>0</v>
      </c>
      <c r="K420" s="220" t="s">
        <v>1</v>
      </c>
      <c r="L420" s="44"/>
      <c r="M420" s="225" t="s">
        <v>1</v>
      </c>
      <c r="N420" s="226" t="s">
        <v>40</v>
      </c>
      <c r="O420" s="91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9" t="s">
        <v>146</v>
      </c>
      <c r="AT420" s="229" t="s">
        <v>141</v>
      </c>
      <c r="AU420" s="229" t="s">
        <v>147</v>
      </c>
      <c r="AY420" s="17" t="s">
        <v>138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7" t="s">
        <v>147</v>
      </c>
      <c r="BK420" s="230">
        <f>ROUND(I420*H420,2)</f>
        <v>0</v>
      </c>
      <c r="BL420" s="17" t="s">
        <v>146</v>
      </c>
      <c r="BM420" s="229" t="s">
        <v>1110</v>
      </c>
    </row>
    <row r="421" s="2" customFormat="1" ht="24.15" customHeight="1">
      <c r="A421" s="38"/>
      <c r="B421" s="39"/>
      <c r="C421" s="253" t="s">
        <v>433</v>
      </c>
      <c r="D421" s="253" t="s">
        <v>163</v>
      </c>
      <c r="E421" s="254" t="s">
        <v>543</v>
      </c>
      <c r="F421" s="255" t="s">
        <v>544</v>
      </c>
      <c r="G421" s="256" t="s">
        <v>144</v>
      </c>
      <c r="H421" s="257">
        <v>6</v>
      </c>
      <c r="I421" s="258"/>
      <c r="J421" s="259">
        <f>ROUND(I421*H421,2)</f>
        <v>0</v>
      </c>
      <c r="K421" s="255" t="s">
        <v>1</v>
      </c>
      <c r="L421" s="260"/>
      <c r="M421" s="261" t="s">
        <v>1</v>
      </c>
      <c r="N421" s="262" t="s">
        <v>40</v>
      </c>
      <c r="O421" s="91"/>
      <c r="P421" s="227">
        <f>O421*H421</f>
        <v>0</v>
      </c>
      <c r="Q421" s="227">
        <v>0</v>
      </c>
      <c r="R421" s="227">
        <f>Q421*H421</f>
        <v>0</v>
      </c>
      <c r="S421" s="227">
        <v>0</v>
      </c>
      <c r="T421" s="22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166</v>
      </c>
      <c r="AT421" s="229" t="s">
        <v>163</v>
      </c>
      <c r="AU421" s="229" t="s">
        <v>147</v>
      </c>
      <c r="AY421" s="17" t="s">
        <v>138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147</v>
      </c>
      <c r="BK421" s="230">
        <f>ROUND(I421*H421,2)</f>
        <v>0</v>
      </c>
      <c r="BL421" s="17" t="s">
        <v>146</v>
      </c>
      <c r="BM421" s="229" t="s">
        <v>1111</v>
      </c>
    </row>
    <row r="422" s="2" customFormat="1" ht="24.15" customHeight="1">
      <c r="A422" s="38"/>
      <c r="B422" s="39"/>
      <c r="C422" s="218" t="s">
        <v>501</v>
      </c>
      <c r="D422" s="218" t="s">
        <v>141</v>
      </c>
      <c r="E422" s="219" t="s">
        <v>547</v>
      </c>
      <c r="F422" s="220" t="s">
        <v>548</v>
      </c>
      <c r="G422" s="221" t="s">
        <v>144</v>
      </c>
      <c r="H422" s="222">
        <v>20</v>
      </c>
      <c r="I422" s="223"/>
      <c r="J422" s="224">
        <f>ROUND(I422*H422,2)</f>
        <v>0</v>
      </c>
      <c r="K422" s="220" t="s">
        <v>1</v>
      </c>
      <c r="L422" s="44"/>
      <c r="M422" s="225" t="s">
        <v>1</v>
      </c>
      <c r="N422" s="226" t="s">
        <v>40</v>
      </c>
      <c r="O422" s="9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146</v>
      </c>
      <c r="AT422" s="229" t="s">
        <v>141</v>
      </c>
      <c r="AU422" s="229" t="s">
        <v>147</v>
      </c>
      <c r="AY422" s="17" t="s">
        <v>138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147</v>
      </c>
      <c r="BK422" s="230">
        <f>ROUND(I422*H422,2)</f>
        <v>0</v>
      </c>
      <c r="BL422" s="17" t="s">
        <v>146</v>
      </c>
      <c r="BM422" s="229" t="s">
        <v>1112</v>
      </c>
    </row>
    <row r="423" s="2" customFormat="1" ht="16.5" customHeight="1">
      <c r="A423" s="38"/>
      <c r="B423" s="39"/>
      <c r="C423" s="253" t="s">
        <v>505</v>
      </c>
      <c r="D423" s="253" t="s">
        <v>163</v>
      </c>
      <c r="E423" s="254" t="s">
        <v>551</v>
      </c>
      <c r="F423" s="255" t="s">
        <v>552</v>
      </c>
      <c r="G423" s="256" t="s">
        <v>144</v>
      </c>
      <c r="H423" s="257">
        <v>20</v>
      </c>
      <c r="I423" s="258"/>
      <c r="J423" s="259">
        <f>ROUND(I423*H423,2)</f>
        <v>0</v>
      </c>
      <c r="K423" s="255" t="s">
        <v>1</v>
      </c>
      <c r="L423" s="260"/>
      <c r="M423" s="261" t="s">
        <v>1</v>
      </c>
      <c r="N423" s="262" t="s">
        <v>40</v>
      </c>
      <c r="O423" s="91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9" t="s">
        <v>166</v>
      </c>
      <c r="AT423" s="229" t="s">
        <v>163</v>
      </c>
      <c r="AU423" s="229" t="s">
        <v>147</v>
      </c>
      <c r="AY423" s="17" t="s">
        <v>138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7" t="s">
        <v>147</v>
      </c>
      <c r="BK423" s="230">
        <f>ROUND(I423*H423,2)</f>
        <v>0</v>
      </c>
      <c r="BL423" s="17" t="s">
        <v>146</v>
      </c>
      <c r="BM423" s="229" t="s">
        <v>1113</v>
      </c>
    </row>
    <row r="424" s="2" customFormat="1" ht="24.15" customHeight="1">
      <c r="A424" s="38"/>
      <c r="B424" s="39"/>
      <c r="C424" s="218" t="s">
        <v>510</v>
      </c>
      <c r="D424" s="218" t="s">
        <v>141</v>
      </c>
      <c r="E424" s="219" t="s">
        <v>555</v>
      </c>
      <c r="F424" s="220" t="s">
        <v>556</v>
      </c>
      <c r="G424" s="221" t="s">
        <v>144</v>
      </c>
      <c r="H424" s="222">
        <v>6</v>
      </c>
      <c r="I424" s="223"/>
      <c r="J424" s="224">
        <f>ROUND(I424*H424,2)</f>
        <v>0</v>
      </c>
      <c r="K424" s="220" t="s">
        <v>1</v>
      </c>
      <c r="L424" s="44"/>
      <c r="M424" s="225" t="s">
        <v>1</v>
      </c>
      <c r="N424" s="226" t="s">
        <v>40</v>
      </c>
      <c r="O424" s="91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146</v>
      </c>
      <c r="AT424" s="229" t="s">
        <v>141</v>
      </c>
      <c r="AU424" s="229" t="s">
        <v>147</v>
      </c>
      <c r="AY424" s="17" t="s">
        <v>138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147</v>
      </c>
      <c r="BK424" s="230">
        <f>ROUND(I424*H424,2)</f>
        <v>0</v>
      </c>
      <c r="BL424" s="17" t="s">
        <v>146</v>
      </c>
      <c r="BM424" s="229" t="s">
        <v>1114</v>
      </c>
    </row>
    <row r="425" s="2" customFormat="1" ht="16.5" customHeight="1">
      <c r="A425" s="38"/>
      <c r="B425" s="39"/>
      <c r="C425" s="253" t="s">
        <v>514</v>
      </c>
      <c r="D425" s="253" t="s">
        <v>163</v>
      </c>
      <c r="E425" s="254" t="s">
        <v>559</v>
      </c>
      <c r="F425" s="255" t="s">
        <v>560</v>
      </c>
      <c r="G425" s="256" t="s">
        <v>144</v>
      </c>
      <c r="H425" s="257">
        <v>6</v>
      </c>
      <c r="I425" s="258"/>
      <c r="J425" s="259">
        <f>ROUND(I425*H425,2)</f>
        <v>0</v>
      </c>
      <c r="K425" s="255" t="s">
        <v>1</v>
      </c>
      <c r="L425" s="260"/>
      <c r="M425" s="261" t="s">
        <v>1</v>
      </c>
      <c r="N425" s="262" t="s">
        <v>40</v>
      </c>
      <c r="O425" s="91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166</v>
      </c>
      <c r="AT425" s="229" t="s">
        <v>163</v>
      </c>
      <c r="AU425" s="229" t="s">
        <v>147</v>
      </c>
      <c r="AY425" s="17" t="s">
        <v>138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147</v>
      </c>
      <c r="BK425" s="230">
        <f>ROUND(I425*H425,2)</f>
        <v>0</v>
      </c>
      <c r="BL425" s="17" t="s">
        <v>146</v>
      </c>
      <c r="BM425" s="229" t="s">
        <v>1115</v>
      </c>
    </row>
    <row r="426" s="2" customFormat="1" ht="16.5" customHeight="1">
      <c r="A426" s="38"/>
      <c r="B426" s="39"/>
      <c r="C426" s="218" t="s">
        <v>518</v>
      </c>
      <c r="D426" s="218" t="s">
        <v>141</v>
      </c>
      <c r="E426" s="219" t="s">
        <v>563</v>
      </c>
      <c r="F426" s="220" t="s">
        <v>564</v>
      </c>
      <c r="G426" s="221" t="s">
        <v>144</v>
      </c>
      <c r="H426" s="222">
        <v>1</v>
      </c>
      <c r="I426" s="223"/>
      <c r="J426" s="224">
        <f>ROUND(I426*H426,2)</f>
        <v>0</v>
      </c>
      <c r="K426" s="220" t="s">
        <v>1</v>
      </c>
      <c r="L426" s="44"/>
      <c r="M426" s="225" t="s">
        <v>1</v>
      </c>
      <c r="N426" s="226" t="s">
        <v>40</v>
      </c>
      <c r="O426" s="91"/>
      <c r="P426" s="227">
        <f>O426*H426</f>
        <v>0</v>
      </c>
      <c r="Q426" s="227">
        <v>0</v>
      </c>
      <c r="R426" s="227">
        <f>Q426*H426</f>
        <v>0</v>
      </c>
      <c r="S426" s="227">
        <v>0</v>
      </c>
      <c r="T426" s="22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9" t="s">
        <v>146</v>
      </c>
      <c r="AT426" s="229" t="s">
        <v>141</v>
      </c>
      <c r="AU426" s="229" t="s">
        <v>147</v>
      </c>
      <c r="AY426" s="17" t="s">
        <v>138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7" t="s">
        <v>147</v>
      </c>
      <c r="BK426" s="230">
        <f>ROUND(I426*H426,2)</f>
        <v>0</v>
      </c>
      <c r="BL426" s="17" t="s">
        <v>146</v>
      </c>
      <c r="BM426" s="229" t="s">
        <v>1116</v>
      </c>
    </row>
    <row r="427" s="2" customFormat="1" ht="21.75" customHeight="1">
      <c r="A427" s="38"/>
      <c r="B427" s="39"/>
      <c r="C427" s="253" t="s">
        <v>522</v>
      </c>
      <c r="D427" s="253" t="s">
        <v>163</v>
      </c>
      <c r="E427" s="254" t="s">
        <v>567</v>
      </c>
      <c r="F427" s="255" t="s">
        <v>568</v>
      </c>
      <c r="G427" s="256" t="s">
        <v>144</v>
      </c>
      <c r="H427" s="257">
        <v>1</v>
      </c>
      <c r="I427" s="258"/>
      <c r="J427" s="259">
        <f>ROUND(I427*H427,2)</f>
        <v>0</v>
      </c>
      <c r="K427" s="255" t="s">
        <v>1</v>
      </c>
      <c r="L427" s="260"/>
      <c r="M427" s="261" t="s">
        <v>1</v>
      </c>
      <c r="N427" s="262" t="s">
        <v>40</v>
      </c>
      <c r="O427" s="91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9" t="s">
        <v>166</v>
      </c>
      <c r="AT427" s="229" t="s">
        <v>163</v>
      </c>
      <c r="AU427" s="229" t="s">
        <v>147</v>
      </c>
      <c r="AY427" s="17" t="s">
        <v>138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7" t="s">
        <v>147</v>
      </c>
      <c r="BK427" s="230">
        <f>ROUND(I427*H427,2)</f>
        <v>0</v>
      </c>
      <c r="BL427" s="17" t="s">
        <v>146</v>
      </c>
      <c r="BM427" s="229" t="s">
        <v>1117</v>
      </c>
    </row>
    <row r="428" s="2" customFormat="1" ht="37.8" customHeight="1">
      <c r="A428" s="38"/>
      <c r="B428" s="39"/>
      <c r="C428" s="218" t="s">
        <v>526</v>
      </c>
      <c r="D428" s="218" t="s">
        <v>141</v>
      </c>
      <c r="E428" s="219" t="s">
        <v>571</v>
      </c>
      <c r="F428" s="220" t="s">
        <v>572</v>
      </c>
      <c r="G428" s="221" t="s">
        <v>394</v>
      </c>
      <c r="H428" s="222">
        <v>1</v>
      </c>
      <c r="I428" s="223"/>
      <c r="J428" s="224">
        <f>ROUND(I428*H428,2)</f>
        <v>0</v>
      </c>
      <c r="K428" s="220" t="s">
        <v>1</v>
      </c>
      <c r="L428" s="44"/>
      <c r="M428" s="225" t="s">
        <v>1</v>
      </c>
      <c r="N428" s="226" t="s">
        <v>40</v>
      </c>
      <c r="O428" s="91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9" t="s">
        <v>146</v>
      </c>
      <c r="AT428" s="229" t="s">
        <v>141</v>
      </c>
      <c r="AU428" s="229" t="s">
        <v>147</v>
      </c>
      <c r="AY428" s="17" t="s">
        <v>138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7" t="s">
        <v>147</v>
      </c>
      <c r="BK428" s="230">
        <f>ROUND(I428*H428,2)</f>
        <v>0</v>
      </c>
      <c r="BL428" s="17" t="s">
        <v>146</v>
      </c>
      <c r="BM428" s="229" t="s">
        <v>1118</v>
      </c>
    </row>
    <row r="429" s="12" customFormat="1" ht="22.8" customHeight="1">
      <c r="A429" s="12"/>
      <c r="B429" s="202"/>
      <c r="C429" s="203"/>
      <c r="D429" s="204" t="s">
        <v>73</v>
      </c>
      <c r="E429" s="216" t="s">
        <v>574</v>
      </c>
      <c r="F429" s="216" t="s">
        <v>575</v>
      </c>
      <c r="G429" s="203"/>
      <c r="H429" s="203"/>
      <c r="I429" s="206"/>
      <c r="J429" s="217">
        <f>BK429</f>
        <v>0</v>
      </c>
      <c r="K429" s="203"/>
      <c r="L429" s="208"/>
      <c r="M429" s="209"/>
      <c r="N429" s="210"/>
      <c r="O429" s="210"/>
      <c r="P429" s="211">
        <f>SUM(P430:P443)</f>
        <v>0</v>
      </c>
      <c r="Q429" s="210"/>
      <c r="R429" s="211">
        <f>SUM(R430:R443)</f>
        <v>0.043109999999999996</v>
      </c>
      <c r="S429" s="210"/>
      <c r="T429" s="212">
        <f>SUM(T430:T443)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3" t="s">
        <v>147</v>
      </c>
      <c r="AT429" s="214" t="s">
        <v>73</v>
      </c>
      <c r="AU429" s="214" t="s">
        <v>82</v>
      </c>
      <c r="AY429" s="213" t="s">
        <v>138</v>
      </c>
      <c r="BK429" s="215">
        <f>SUM(BK430:BK443)</f>
        <v>0</v>
      </c>
    </row>
    <row r="430" s="2" customFormat="1" ht="24.15" customHeight="1">
      <c r="A430" s="38"/>
      <c r="B430" s="39"/>
      <c r="C430" s="218" t="s">
        <v>530</v>
      </c>
      <c r="D430" s="218" t="s">
        <v>141</v>
      </c>
      <c r="E430" s="219" t="s">
        <v>577</v>
      </c>
      <c r="F430" s="220" t="s">
        <v>578</v>
      </c>
      <c r="G430" s="221" t="s">
        <v>144</v>
      </c>
      <c r="H430" s="222">
        <v>1</v>
      </c>
      <c r="I430" s="223"/>
      <c r="J430" s="224">
        <f>ROUND(I430*H430,2)</f>
        <v>0</v>
      </c>
      <c r="K430" s="220" t="s">
        <v>145</v>
      </c>
      <c r="L430" s="44"/>
      <c r="M430" s="225" t="s">
        <v>1</v>
      </c>
      <c r="N430" s="226" t="s">
        <v>40</v>
      </c>
      <c r="O430" s="91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233</v>
      </c>
      <c r="AT430" s="229" t="s">
        <v>141</v>
      </c>
      <c r="AU430" s="229" t="s">
        <v>147</v>
      </c>
      <c r="AY430" s="17" t="s">
        <v>138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147</v>
      </c>
      <c r="BK430" s="230">
        <f>ROUND(I430*H430,2)</f>
        <v>0</v>
      </c>
      <c r="BL430" s="17" t="s">
        <v>233</v>
      </c>
      <c r="BM430" s="229" t="s">
        <v>1119</v>
      </c>
    </row>
    <row r="431" s="2" customFormat="1" ht="33" customHeight="1">
      <c r="A431" s="38"/>
      <c r="B431" s="39"/>
      <c r="C431" s="253" t="s">
        <v>534</v>
      </c>
      <c r="D431" s="253" t="s">
        <v>163</v>
      </c>
      <c r="E431" s="254" t="s">
        <v>581</v>
      </c>
      <c r="F431" s="255" t="s">
        <v>582</v>
      </c>
      <c r="G431" s="256" t="s">
        <v>144</v>
      </c>
      <c r="H431" s="257">
        <v>1</v>
      </c>
      <c r="I431" s="258"/>
      <c r="J431" s="259">
        <f>ROUND(I431*H431,2)</f>
        <v>0</v>
      </c>
      <c r="K431" s="255" t="s">
        <v>145</v>
      </c>
      <c r="L431" s="260"/>
      <c r="M431" s="261" t="s">
        <v>1</v>
      </c>
      <c r="N431" s="262" t="s">
        <v>40</v>
      </c>
      <c r="O431" s="91"/>
      <c r="P431" s="227">
        <f>O431*H431</f>
        <v>0</v>
      </c>
      <c r="Q431" s="227">
        <v>0.00076999999999999996</v>
      </c>
      <c r="R431" s="227">
        <f>Q431*H431</f>
        <v>0.00076999999999999996</v>
      </c>
      <c r="S431" s="227">
        <v>0</v>
      </c>
      <c r="T431" s="22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9" t="s">
        <v>373</v>
      </c>
      <c r="AT431" s="229" t="s">
        <v>163</v>
      </c>
      <c r="AU431" s="229" t="s">
        <v>147</v>
      </c>
      <c r="AY431" s="17" t="s">
        <v>138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7" t="s">
        <v>147</v>
      </c>
      <c r="BK431" s="230">
        <f>ROUND(I431*H431,2)</f>
        <v>0</v>
      </c>
      <c r="BL431" s="17" t="s">
        <v>233</v>
      </c>
      <c r="BM431" s="229" t="s">
        <v>1120</v>
      </c>
    </row>
    <row r="432" s="2" customFormat="1" ht="24.15" customHeight="1">
      <c r="A432" s="38"/>
      <c r="B432" s="39"/>
      <c r="C432" s="218" t="s">
        <v>538</v>
      </c>
      <c r="D432" s="218" t="s">
        <v>141</v>
      </c>
      <c r="E432" s="219" t="s">
        <v>585</v>
      </c>
      <c r="F432" s="220" t="s">
        <v>586</v>
      </c>
      <c r="G432" s="221" t="s">
        <v>144</v>
      </c>
      <c r="H432" s="222">
        <v>1</v>
      </c>
      <c r="I432" s="223"/>
      <c r="J432" s="224">
        <f>ROUND(I432*H432,2)</f>
        <v>0</v>
      </c>
      <c r="K432" s="220" t="s">
        <v>145</v>
      </c>
      <c r="L432" s="44"/>
      <c r="M432" s="225" t="s">
        <v>1</v>
      </c>
      <c r="N432" s="226" t="s">
        <v>40</v>
      </c>
      <c r="O432" s="91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9" t="s">
        <v>233</v>
      </c>
      <c r="AT432" s="229" t="s">
        <v>141</v>
      </c>
      <c r="AU432" s="229" t="s">
        <v>147</v>
      </c>
      <c r="AY432" s="17" t="s">
        <v>138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7" t="s">
        <v>147</v>
      </c>
      <c r="BK432" s="230">
        <f>ROUND(I432*H432,2)</f>
        <v>0</v>
      </c>
      <c r="BL432" s="17" t="s">
        <v>233</v>
      </c>
      <c r="BM432" s="229" t="s">
        <v>1121</v>
      </c>
    </row>
    <row r="433" s="2" customFormat="1" ht="24.15" customHeight="1">
      <c r="A433" s="38"/>
      <c r="B433" s="39"/>
      <c r="C433" s="253" t="s">
        <v>542</v>
      </c>
      <c r="D433" s="253" t="s">
        <v>163</v>
      </c>
      <c r="E433" s="254" t="s">
        <v>589</v>
      </c>
      <c r="F433" s="255" t="s">
        <v>590</v>
      </c>
      <c r="G433" s="256" t="s">
        <v>144</v>
      </c>
      <c r="H433" s="257">
        <v>1</v>
      </c>
      <c r="I433" s="258"/>
      <c r="J433" s="259">
        <f>ROUND(I433*H433,2)</f>
        <v>0</v>
      </c>
      <c r="K433" s="255" t="s">
        <v>145</v>
      </c>
      <c r="L433" s="260"/>
      <c r="M433" s="261" t="s">
        <v>1</v>
      </c>
      <c r="N433" s="262" t="s">
        <v>40</v>
      </c>
      <c r="O433" s="91"/>
      <c r="P433" s="227">
        <f>O433*H433</f>
        <v>0</v>
      </c>
      <c r="Q433" s="227">
        <v>0.014</v>
      </c>
      <c r="R433" s="227">
        <f>Q433*H433</f>
        <v>0.014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373</v>
      </c>
      <c r="AT433" s="229" t="s">
        <v>163</v>
      </c>
      <c r="AU433" s="229" t="s">
        <v>147</v>
      </c>
      <c r="AY433" s="17" t="s">
        <v>138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147</v>
      </c>
      <c r="BK433" s="230">
        <f>ROUND(I433*H433,2)</f>
        <v>0</v>
      </c>
      <c r="BL433" s="17" t="s">
        <v>233</v>
      </c>
      <c r="BM433" s="229" t="s">
        <v>1122</v>
      </c>
    </row>
    <row r="434" s="2" customFormat="1" ht="37.8" customHeight="1">
      <c r="A434" s="38"/>
      <c r="B434" s="39"/>
      <c r="C434" s="218" t="s">
        <v>546</v>
      </c>
      <c r="D434" s="218" t="s">
        <v>141</v>
      </c>
      <c r="E434" s="219" t="s">
        <v>593</v>
      </c>
      <c r="F434" s="220" t="s">
        <v>594</v>
      </c>
      <c r="G434" s="221" t="s">
        <v>173</v>
      </c>
      <c r="H434" s="222">
        <v>3</v>
      </c>
      <c r="I434" s="223"/>
      <c r="J434" s="224">
        <f>ROUND(I434*H434,2)</f>
        <v>0</v>
      </c>
      <c r="K434" s="220" t="s">
        <v>145</v>
      </c>
      <c r="L434" s="44"/>
      <c r="M434" s="225" t="s">
        <v>1</v>
      </c>
      <c r="N434" s="226" t="s">
        <v>40</v>
      </c>
      <c r="O434" s="91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233</v>
      </c>
      <c r="AT434" s="229" t="s">
        <v>141</v>
      </c>
      <c r="AU434" s="229" t="s">
        <v>147</v>
      </c>
      <c r="AY434" s="17" t="s">
        <v>138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147</v>
      </c>
      <c r="BK434" s="230">
        <f>ROUND(I434*H434,2)</f>
        <v>0</v>
      </c>
      <c r="BL434" s="17" t="s">
        <v>233</v>
      </c>
      <c r="BM434" s="229" t="s">
        <v>1123</v>
      </c>
    </row>
    <row r="435" s="2" customFormat="1" ht="16.5" customHeight="1">
      <c r="A435" s="38"/>
      <c r="B435" s="39"/>
      <c r="C435" s="253" t="s">
        <v>550</v>
      </c>
      <c r="D435" s="253" t="s">
        <v>163</v>
      </c>
      <c r="E435" s="254" t="s">
        <v>597</v>
      </c>
      <c r="F435" s="255" t="s">
        <v>598</v>
      </c>
      <c r="G435" s="256" t="s">
        <v>173</v>
      </c>
      <c r="H435" s="257">
        <v>3.6000000000000001</v>
      </c>
      <c r="I435" s="258"/>
      <c r="J435" s="259">
        <f>ROUND(I435*H435,2)</f>
        <v>0</v>
      </c>
      <c r="K435" s="255" t="s">
        <v>145</v>
      </c>
      <c r="L435" s="260"/>
      <c r="M435" s="261" t="s">
        <v>1</v>
      </c>
      <c r="N435" s="262" t="s">
        <v>40</v>
      </c>
      <c r="O435" s="91"/>
      <c r="P435" s="227">
        <f>O435*H435</f>
        <v>0</v>
      </c>
      <c r="Q435" s="227">
        <v>0.0018</v>
      </c>
      <c r="R435" s="227">
        <f>Q435*H435</f>
        <v>0.0064799999999999996</v>
      </c>
      <c r="S435" s="227">
        <v>0</v>
      </c>
      <c r="T435" s="22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9" t="s">
        <v>373</v>
      </c>
      <c r="AT435" s="229" t="s">
        <v>163</v>
      </c>
      <c r="AU435" s="229" t="s">
        <v>147</v>
      </c>
      <c r="AY435" s="17" t="s">
        <v>138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7" t="s">
        <v>147</v>
      </c>
      <c r="BK435" s="230">
        <f>ROUND(I435*H435,2)</f>
        <v>0</v>
      </c>
      <c r="BL435" s="17" t="s">
        <v>233</v>
      </c>
      <c r="BM435" s="229" t="s">
        <v>1124</v>
      </c>
    </row>
    <row r="436" s="14" customFormat="1">
      <c r="A436" s="14"/>
      <c r="B436" s="242"/>
      <c r="C436" s="243"/>
      <c r="D436" s="233" t="s">
        <v>149</v>
      </c>
      <c r="E436" s="243"/>
      <c r="F436" s="245" t="s">
        <v>1125</v>
      </c>
      <c r="G436" s="243"/>
      <c r="H436" s="246">
        <v>3.6000000000000001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2" t="s">
        <v>149</v>
      </c>
      <c r="AU436" s="252" t="s">
        <v>147</v>
      </c>
      <c r="AV436" s="14" t="s">
        <v>147</v>
      </c>
      <c r="AW436" s="14" t="s">
        <v>4</v>
      </c>
      <c r="AX436" s="14" t="s">
        <v>82</v>
      </c>
      <c r="AY436" s="252" t="s">
        <v>138</v>
      </c>
    </row>
    <row r="437" s="2" customFormat="1" ht="37.8" customHeight="1">
      <c r="A437" s="38"/>
      <c r="B437" s="39"/>
      <c r="C437" s="218" t="s">
        <v>554</v>
      </c>
      <c r="D437" s="218" t="s">
        <v>141</v>
      </c>
      <c r="E437" s="219" t="s">
        <v>593</v>
      </c>
      <c r="F437" s="220" t="s">
        <v>594</v>
      </c>
      <c r="G437" s="221" t="s">
        <v>173</v>
      </c>
      <c r="H437" s="222">
        <v>8</v>
      </c>
      <c r="I437" s="223"/>
      <c r="J437" s="224">
        <f>ROUND(I437*H437,2)</f>
        <v>0</v>
      </c>
      <c r="K437" s="220" t="s">
        <v>145</v>
      </c>
      <c r="L437" s="44"/>
      <c r="M437" s="225" t="s">
        <v>1</v>
      </c>
      <c r="N437" s="226" t="s">
        <v>40</v>
      </c>
      <c r="O437" s="9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233</v>
      </c>
      <c r="AT437" s="229" t="s">
        <v>141</v>
      </c>
      <c r="AU437" s="229" t="s">
        <v>147</v>
      </c>
      <c r="AY437" s="17" t="s">
        <v>138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147</v>
      </c>
      <c r="BK437" s="230">
        <f>ROUND(I437*H437,2)</f>
        <v>0</v>
      </c>
      <c r="BL437" s="17" t="s">
        <v>233</v>
      </c>
      <c r="BM437" s="229" t="s">
        <v>1126</v>
      </c>
    </row>
    <row r="438" s="2" customFormat="1" ht="16.5" customHeight="1">
      <c r="A438" s="38"/>
      <c r="B438" s="39"/>
      <c r="C438" s="253" t="s">
        <v>558</v>
      </c>
      <c r="D438" s="253" t="s">
        <v>163</v>
      </c>
      <c r="E438" s="254" t="s">
        <v>604</v>
      </c>
      <c r="F438" s="255" t="s">
        <v>605</v>
      </c>
      <c r="G438" s="256" t="s">
        <v>173</v>
      </c>
      <c r="H438" s="257">
        <v>9.5999999999999996</v>
      </c>
      <c r="I438" s="258"/>
      <c r="J438" s="259">
        <f>ROUND(I438*H438,2)</f>
        <v>0</v>
      </c>
      <c r="K438" s="255" t="s">
        <v>145</v>
      </c>
      <c r="L438" s="260"/>
      <c r="M438" s="261" t="s">
        <v>1</v>
      </c>
      <c r="N438" s="262" t="s">
        <v>40</v>
      </c>
      <c r="O438" s="91"/>
      <c r="P438" s="227">
        <f>O438*H438</f>
        <v>0</v>
      </c>
      <c r="Q438" s="227">
        <v>0.0020999999999999999</v>
      </c>
      <c r="R438" s="227">
        <f>Q438*H438</f>
        <v>0.020159999999999997</v>
      </c>
      <c r="S438" s="227">
        <v>0</v>
      </c>
      <c r="T438" s="22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9" t="s">
        <v>373</v>
      </c>
      <c r="AT438" s="229" t="s">
        <v>163</v>
      </c>
      <c r="AU438" s="229" t="s">
        <v>147</v>
      </c>
      <c r="AY438" s="17" t="s">
        <v>138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7" t="s">
        <v>147</v>
      </c>
      <c r="BK438" s="230">
        <f>ROUND(I438*H438,2)</f>
        <v>0</v>
      </c>
      <c r="BL438" s="17" t="s">
        <v>233</v>
      </c>
      <c r="BM438" s="229" t="s">
        <v>1127</v>
      </c>
    </row>
    <row r="439" s="14" customFormat="1">
      <c r="A439" s="14"/>
      <c r="B439" s="242"/>
      <c r="C439" s="243"/>
      <c r="D439" s="233" t="s">
        <v>149</v>
      </c>
      <c r="E439" s="243"/>
      <c r="F439" s="245" t="s">
        <v>1128</v>
      </c>
      <c r="G439" s="243"/>
      <c r="H439" s="246">
        <v>9.5999999999999996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2" t="s">
        <v>149</v>
      </c>
      <c r="AU439" s="252" t="s">
        <v>147</v>
      </c>
      <c r="AV439" s="14" t="s">
        <v>147</v>
      </c>
      <c r="AW439" s="14" t="s">
        <v>4</v>
      </c>
      <c r="AX439" s="14" t="s">
        <v>82</v>
      </c>
      <c r="AY439" s="252" t="s">
        <v>138</v>
      </c>
    </row>
    <row r="440" s="2" customFormat="1" ht="37.8" customHeight="1">
      <c r="A440" s="38"/>
      <c r="B440" s="39"/>
      <c r="C440" s="218" t="s">
        <v>1129</v>
      </c>
      <c r="D440" s="218" t="s">
        <v>141</v>
      </c>
      <c r="E440" s="219" t="s">
        <v>609</v>
      </c>
      <c r="F440" s="220" t="s">
        <v>610</v>
      </c>
      <c r="G440" s="221" t="s">
        <v>144</v>
      </c>
      <c r="H440" s="222">
        <v>1</v>
      </c>
      <c r="I440" s="223"/>
      <c r="J440" s="224">
        <f>ROUND(I440*H440,2)</f>
        <v>0</v>
      </c>
      <c r="K440" s="220" t="s">
        <v>145</v>
      </c>
      <c r="L440" s="44"/>
      <c r="M440" s="225" t="s">
        <v>1</v>
      </c>
      <c r="N440" s="226" t="s">
        <v>40</v>
      </c>
      <c r="O440" s="91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233</v>
      </c>
      <c r="AT440" s="229" t="s">
        <v>141</v>
      </c>
      <c r="AU440" s="229" t="s">
        <v>147</v>
      </c>
      <c r="AY440" s="17" t="s">
        <v>138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147</v>
      </c>
      <c r="BK440" s="230">
        <f>ROUND(I440*H440,2)</f>
        <v>0</v>
      </c>
      <c r="BL440" s="17" t="s">
        <v>233</v>
      </c>
      <c r="BM440" s="229" t="s">
        <v>1130</v>
      </c>
    </row>
    <row r="441" s="2" customFormat="1" ht="24.15" customHeight="1">
      <c r="A441" s="38"/>
      <c r="B441" s="39"/>
      <c r="C441" s="253" t="s">
        <v>1131</v>
      </c>
      <c r="D441" s="253" t="s">
        <v>163</v>
      </c>
      <c r="E441" s="254" t="s">
        <v>613</v>
      </c>
      <c r="F441" s="255" t="s">
        <v>614</v>
      </c>
      <c r="G441" s="256" t="s">
        <v>144</v>
      </c>
      <c r="H441" s="257">
        <v>1</v>
      </c>
      <c r="I441" s="258"/>
      <c r="J441" s="259">
        <f>ROUND(I441*H441,2)</f>
        <v>0</v>
      </c>
      <c r="K441" s="255" t="s">
        <v>145</v>
      </c>
      <c r="L441" s="260"/>
      <c r="M441" s="261" t="s">
        <v>1</v>
      </c>
      <c r="N441" s="262" t="s">
        <v>40</v>
      </c>
      <c r="O441" s="91"/>
      <c r="P441" s="227">
        <f>O441*H441</f>
        <v>0</v>
      </c>
      <c r="Q441" s="227">
        <v>0.00069999999999999999</v>
      </c>
      <c r="R441" s="227">
        <f>Q441*H441</f>
        <v>0.00069999999999999999</v>
      </c>
      <c r="S441" s="227">
        <v>0</v>
      </c>
      <c r="T441" s="228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9" t="s">
        <v>373</v>
      </c>
      <c r="AT441" s="229" t="s">
        <v>163</v>
      </c>
      <c r="AU441" s="229" t="s">
        <v>147</v>
      </c>
      <c r="AY441" s="17" t="s">
        <v>138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17" t="s">
        <v>147</v>
      </c>
      <c r="BK441" s="230">
        <f>ROUND(I441*H441,2)</f>
        <v>0</v>
      </c>
      <c r="BL441" s="17" t="s">
        <v>233</v>
      </c>
      <c r="BM441" s="229" t="s">
        <v>1132</v>
      </c>
    </row>
    <row r="442" s="2" customFormat="1" ht="33" customHeight="1">
      <c r="A442" s="38"/>
      <c r="B442" s="39"/>
      <c r="C442" s="218" t="s">
        <v>1133</v>
      </c>
      <c r="D442" s="218" t="s">
        <v>141</v>
      </c>
      <c r="E442" s="219" t="s">
        <v>617</v>
      </c>
      <c r="F442" s="220" t="s">
        <v>618</v>
      </c>
      <c r="G442" s="221" t="s">
        <v>144</v>
      </c>
      <c r="H442" s="222">
        <v>1</v>
      </c>
      <c r="I442" s="223"/>
      <c r="J442" s="224">
        <f>ROUND(I442*H442,2)</f>
        <v>0</v>
      </c>
      <c r="K442" s="220" t="s">
        <v>145</v>
      </c>
      <c r="L442" s="44"/>
      <c r="M442" s="225" t="s">
        <v>1</v>
      </c>
      <c r="N442" s="226" t="s">
        <v>40</v>
      </c>
      <c r="O442" s="91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9" t="s">
        <v>233</v>
      </c>
      <c r="AT442" s="229" t="s">
        <v>141</v>
      </c>
      <c r="AU442" s="229" t="s">
        <v>147</v>
      </c>
      <c r="AY442" s="17" t="s">
        <v>138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7" t="s">
        <v>147</v>
      </c>
      <c r="BK442" s="230">
        <f>ROUND(I442*H442,2)</f>
        <v>0</v>
      </c>
      <c r="BL442" s="17" t="s">
        <v>233</v>
      </c>
      <c r="BM442" s="229" t="s">
        <v>1134</v>
      </c>
    </row>
    <row r="443" s="2" customFormat="1" ht="16.5" customHeight="1">
      <c r="A443" s="38"/>
      <c r="B443" s="39"/>
      <c r="C443" s="253" t="s">
        <v>1135</v>
      </c>
      <c r="D443" s="253" t="s">
        <v>163</v>
      </c>
      <c r="E443" s="254" t="s">
        <v>621</v>
      </c>
      <c r="F443" s="255" t="s">
        <v>622</v>
      </c>
      <c r="G443" s="256" t="s">
        <v>144</v>
      </c>
      <c r="H443" s="257">
        <v>1</v>
      </c>
      <c r="I443" s="258"/>
      <c r="J443" s="259">
        <f>ROUND(I443*H443,2)</f>
        <v>0</v>
      </c>
      <c r="K443" s="255" t="s">
        <v>145</v>
      </c>
      <c r="L443" s="260"/>
      <c r="M443" s="261" t="s">
        <v>1</v>
      </c>
      <c r="N443" s="262" t="s">
        <v>40</v>
      </c>
      <c r="O443" s="91"/>
      <c r="P443" s="227">
        <f>O443*H443</f>
        <v>0</v>
      </c>
      <c r="Q443" s="227">
        <v>0.001</v>
      </c>
      <c r="R443" s="227">
        <f>Q443*H443</f>
        <v>0.001</v>
      </c>
      <c r="S443" s="227">
        <v>0</v>
      </c>
      <c r="T443" s="22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9" t="s">
        <v>373</v>
      </c>
      <c r="AT443" s="229" t="s">
        <v>163</v>
      </c>
      <c r="AU443" s="229" t="s">
        <v>147</v>
      </c>
      <c r="AY443" s="17" t="s">
        <v>138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17" t="s">
        <v>147</v>
      </c>
      <c r="BK443" s="230">
        <f>ROUND(I443*H443,2)</f>
        <v>0</v>
      </c>
      <c r="BL443" s="17" t="s">
        <v>233</v>
      </c>
      <c r="BM443" s="229" t="s">
        <v>1136</v>
      </c>
    </row>
    <row r="444" s="12" customFormat="1" ht="22.8" customHeight="1">
      <c r="A444" s="12"/>
      <c r="B444" s="202"/>
      <c r="C444" s="203"/>
      <c r="D444" s="204" t="s">
        <v>73</v>
      </c>
      <c r="E444" s="216" t="s">
        <v>624</v>
      </c>
      <c r="F444" s="216" t="s">
        <v>625</v>
      </c>
      <c r="G444" s="203"/>
      <c r="H444" s="203"/>
      <c r="I444" s="206"/>
      <c r="J444" s="217">
        <f>BK444</f>
        <v>0</v>
      </c>
      <c r="K444" s="203"/>
      <c r="L444" s="208"/>
      <c r="M444" s="209"/>
      <c r="N444" s="210"/>
      <c r="O444" s="210"/>
      <c r="P444" s="211">
        <f>SUM(P445:P455)</f>
        <v>0</v>
      </c>
      <c r="Q444" s="210"/>
      <c r="R444" s="211">
        <f>SUM(R445:R455)</f>
        <v>2.9024999999999999</v>
      </c>
      <c r="S444" s="210"/>
      <c r="T444" s="212">
        <f>SUM(T445:T455)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3" t="s">
        <v>147</v>
      </c>
      <c r="AT444" s="214" t="s">
        <v>73</v>
      </c>
      <c r="AU444" s="214" t="s">
        <v>82</v>
      </c>
      <c r="AY444" s="213" t="s">
        <v>138</v>
      </c>
      <c r="BK444" s="215">
        <f>SUM(BK445:BK455)</f>
        <v>0</v>
      </c>
    </row>
    <row r="445" s="2" customFormat="1" ht="24.15" customHeight="1">
      <c r="A445" s="38"/>
      <c r="B445" s="39"/>
      <c r="C445" s="218" t="s">
        <v>1137</v>
      </c>
      <c r="D445" s="218" t="s">
        <v>141</v>
      </c>
      <c r="E445" s="219" t="s">
        <v>627</v>
      </c>
      <c r="F445" s="220" t="s">
        <v>628</v>
      </c>
      <c r="G445" s="221" t="s">
        <v>181</v>
      </c>
      <c r="H445" s="222">
        <v>24</v>
      </c>
      <c r="I445" s="223"/>
      <c r="J445" s="224">
        <f>ROUND(I445*H445,2)</f>
        <v>0</v>
      </c>
      <c r="K445" s="220" t="s">
        <v>145</v>
      </c>
      <c r="L445" s="44"/>
      <c r="M445" s="225" t="s">
        <v>1</v>
      </c>
      <c r="N445" s="226" t="s">
        <v>40</v>
      </c>
      <c r="O445" s="91"/>
      <c r="P445" s="227">
        <f>O445*H445</f>
        <v>0</v>
      </c>
      <c r="Q445" s="227">
        <v>0.045699999999999998</v>
      </c>
      <c r="R445" s="227">
        <f>Q445*H445</f>
        <v>1.0968</v>
      </c>
      <c r="S445" s="227">
        <v>0</v>
      </c>
      <c r="T445" s="22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233</v>
      </c>
      <c r="AT445" s="229" t="s">
        <v>141</v>
      </c>
      <c r="AU445" s="229" t="s">
        <v>147</v>
      </c>
      <c r="AY445" s="17" t="s">
        <v>138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147</v>
      </c>
      <c r="BK445" s="230">
        <f>ROUND(I445*H445,2)</f>
        <v>0</v>
      </c>
      <c r="BL445" s="17" t="s">
        <v>233</v>
      </c>
      <c r="BM445" s="229" t="s">
        <v>1138</v>
      </c>
    </row>
    <row r="446" s="14" customFormat="1">
      <c r="A446" s="14"/>
      <c r="B446" s="242"/>
      <c r="C446" s="243"/>
      <c r="D446" s="233" t="s">
        <v>149</v>
      </c>
      <c r="E446" s="244" t="s">
        <v>1</v>
      </c>
      <c r="F446" s="245" t="s">
        <v>1139</v>
      </c>
      <c r="G446" s="243"/>
      <c r="H446" s="246">
        <v>26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2" t="s">
        <v>149</v>
      </c>
      <c r="AU446" s="252" t="s">
        <v>147</v>
      </c>
      <c r="AV446" s="14" t="s">
        <v>147</v>
      </c>
      <c r="AW446" s="14" t="s">
        <v>31</v>
      </c>
      <c r="AX446" s="14" t="s">
        <v>74</v>
      </c>
      <c r="AY446" s="252" t="s">
        <v>138</v>
      </c>
    </row>
    <row r="447" s="13" customFormat="1">
      <c r="A447" s="13"/>
      <c r="B447" s="231"/>
      <c r="C447" s="232"/>
      <c r="D447" s="233" t="s">
        <v>149</v>
      </c>
      <c r="E447" s="234" t="s">
        <v>1</v>
      </c>
      <c r="F447" s="235" t="s">
        <v>193</v>
      </c>
      <c r="G447" s="232"/>
      <c r="H447" s="234" t="s">
        <v>1</v>
      </c>
      <c r="I447" s="236"/>
      <c r="J447" s="232"/>
      <c r="K447" s="232"/>
      <c r="L447" s="237"/>
      <c r="M447" s="238"/>
      <c r="N447" s="239"/>
      <c r="O447" s="239"/>
      <c r="P447" s="239"/>
      <c r="Q447" s="239"/>
      <c r="R447" s="239"/>
      <c r="S447" s="239"/>
      <c r="T447" s="24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1" t="s">
        <v>149</v>
      </c>
      <c r="AU447" s="241" t="s">
        <v>147</v>
      </c>
      <c r="AV447" s="13" t="s">
        <v>82</v>
      </c>
      <c r="AW447" s="13" t="s">
        <v>31</v>
      </c>
      <c r="AX447" s="13" t="s">
        <v>74</v>
      </c>
      <c r="AY447" s="241" t="s">
        <v>138</v>
      </c>
    </row>
    <row r="448" s="14" customFormat="1">
      <c r="A448" s="14"/>
      <c r="B448" s="242"/>
      <c r="C448" s="243"/>
      <c r="D448" s="233" t="s">
        <v>149</v>
      </c>
      <c r="E448" s="244" t="s">
        <v>1</v>
      </c>
      <c r="F448" s="245" t="s">
        <v>1140</v>
      </c>
      <c r="G448" s="243"/>
      <c r="H448" s="246">
        <v>-2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2" t="s">
        <v>149</v>
      </c>
      <c r="AU448" s="252" t="s">
        <v>147</v>
      </c>
      <c r="AV448" s="14" t="s">
        <v>147</v>
      </c>
      <c r="AW448" s="14" t="s">
        <v>31</v>
      </c>
      <c r="AX448" s="14" t="s">
        <v>74</v>
      </c>
      <c r="AY448" s="252" t="s">
        <v>138</v>
      </c>
    </row>
    <row r="449" s="15" customFormat="1">
      <c r="A449" s="15"/>
      <c r="B449" s="267"/>
      <c r="C449" s="268"/>
      <c r="D449" s="233" t="s">
        <v>149</v>
      </c>
      <c r="E449" s="269" t="s">
        <v>1</v>
      </c>
      <c r="F449" s="270" t="s">
        <v>177</v>
      </c>
      <c r="G449" s="268"/>
      <c r="H449" s="271">
        <v>24</v>
      </c>
      <c r="I449" s="272"/>
      <c r="J449" s="268"/>
      <c r="K449" s="268"/>
      <c r="L449" s="273"/>
      <c r="M449" s="274"/>
      <c r="N449" s="275"/>
      <c r="O449" s="275"/>
      <c r="P449" s="275"/>
      <c r="Q449" s="275"/>
      <c r="R449" s="275"/>
      <c r="S449" s="275"/>
      <c r="T449" s="27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7" t="s">
        <v>149</v>
      </c>
      <c r="AU449" s="277" t="s">
        <v>147</v>
      </c>
      <c r="AV449" s="15" t="s">
        <v>146</v>
      </c>
      <c r="AW449" s="15" t="s">
        <v>31</v>
      </c>
      <c r="AX449" s="15" t="s">
        <v>82</v>
      </c>
      <c r="AY449" s="277" t="s">
        <v>138</v>
      </c>
    </row>
    <row r="450" s="2" customFormat="1" ht="24.15" customHeight="1">
      <c r="A450" s="38"/>
      <c r="B450" s="39"/>
      <c r="C450" s="218" t="s">
        <v>1141</v>
      </c>
      <c r="D450" s="218" t="s">
        <v>141</v>
      </c>
      <c r="E450" s="219" t="s">
        <v>633</v>
      </c>
      <c r="F450" s="220" t="s">
        <v>634</v>
      </c>
      <c r="G450" s="221" t="s">
        <v>181</v>
      </c>
      <c r="H450" s="222">
        <v>46.299999999999997</v>
      </c>
      <c r="I450" s="223"/>
      <c r="J450" s="224">
        <f>ROUND(I450*H450,2)</f>
        <v>0</v>
      </c>
      <c r="K450" s="220" t="s">
        <v>145</v>
      </c>
      <c r="L450" s="44"/>
      <c r="M450" s="225" t="s">
        <v>1</v>
      </c>
      <c r="N450" s="226" t="s">
        <v>40</v>
      </c>
      <c r="O450" s="91"/>
      <c r="P450" s="227">
        <f>O450*H450</f>
        <v>0</v>
      </c>
      <c r="Q450" s="227">
        <v>0.01385</v>
      </c>
      <c r="R450" s="227">
        <f>Q450*H450</f>
        <v>0.64125499999999991</v>
      </c>
      <c r="S450" s="227">
        <v>0</v>
      </c>
      <c r="T450" s="22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9" t="s">
        <v>233</v>
      </c>
      <c r="AT450" s="229" t="s">
        <v>141</v>
      </c>
      <c r="AU450" s="229" t="s">
        <v>147</v>
      </c>
      <c r="AY450" s="17" t="s">
        <v>138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7" t="s">
        <v>147</v>
      </c>
      <c r="BK450" s="230">
        <f>ROUND(I450*H450,2)</f>
        <v>0</v>
      </c>
      <c r="BL450" s="17" t="s">
        <v>233</v>
      </c>
      <c r="BM450" s="229" t="s">
        <v>1142</v>
      </c>
    </row>
    <row r="451" s="14" customFormat="1">
      <c r="A451" s="14"/>
      <c r="B451" s="242"/>
      <c r="C451" s="243"/>
      <c r="D451" s="233" t="s">
        <v>149</v>
      </c>
      <c r="E451" s="244" t="s">
        <v>1</v>
      </c>
      <c r="F451" s="245" t="s">
        <v>917</v>
      </c>
      <c r="G451" s="243"/>
      <c r="H451" s="246">
        <v>46.299999999999997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2" t="s">
        <v>149</v>
      </c>
      <c r="AU451" s="252" t="s">
        <v>147</v>
      </c>
      <c r="AV451" s="14" t="s">
        <v>147</v>
      </c>
      <c r="AW451" s="14" t="s">
        <v>31</v>
      </c>
      <c r="AX451" s="14" t="s">
        <v>82</v>
      </c>
      <c r="AY451" s="252" t="s">
        <v>138</v>
      </c>
    </row>
    <row r="452" s="2" customFormat="1" ht="16.5" customHeight="1">
      <c r="A452" s="38"/>
      <c r="B452" s="39"/>
      <c r="C452" s="218" t="s">
        <v>1143</v>
      </c>
      <c r="D452" s="218" t="s">
        <v>141</v>
      </c>
      <c r="E452" s="219" t="s">
        <v>1144</v>
      </c>
      <c r="F452" s="220" t="s">
        <v>1145</v>
      </c>
      <c r="G452" s="221" t="s">
        <v>181</v>
      </c>
      <c r="H452" s="222">
        <v>46.299999999999997</v>
      </c>
      <c r="I452" s="223"/>
      <c r="J452" s="224">
        <f>ROUND(I452*H452,2)</f>
        <v>0</v>
      </c>
      <c r="K452" s="220" t="s">
        <v>145</v>
      </c>
      <c r="L452" s="44"/>
      <c r="M452" s="225" t="s">
        <v>1</v>
      </c>
      <c r="N452" s="226" t="s">
        <v>40</v>
      </c>
      <c r="O452" s="91"/>
      <c r="P452" s="227">
        <f>O452*H452</f>
        <v>0</v>
      </c>
      <c r="Q452" s="227">
        <v>0.025149999999999999</v>
      </c>
      <c r="R452" s="227">
        <f>Q452*H452</f>
        <v>1.164445</v>
      </c>
      <c r="S452" s="227">
        <v>0</v>
      </c>
      <c r="T452" s="228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9" t="s">
        <v>233</v>
      </c>
      <c r="AT452" s="229" t="s">
        <v>141</v>
      </c>
      <c r="AU452" s="229" t="s">
        <v>147</v>
      </c>
      <c r="AY452" s="17" t="s">
        <v>138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17" t="s">
        <v>147</v>
      </c>
      <c r="BK452" s="230">
        <f>ROUND(I452*H452,2)</f>
        <v>0</v>
      </c>
      <c r="BL452" s="17" t="s">
        <v>233</v>
      </c>
      <c r="BM452" s="229" t="s">
        <v>1146</v>
      </c>
    </row>
    <row r="453" s="14" customFormat="1">
      <c r="A453" s="14"/>
      <c r="B453" s="242"/>
      <c r="C453" s="243"/>
      <c r="D453" s="233" t="s">
        <v>149</v>
      </c>
      <c r="E453" s="244" t="s">
        <v>1</v>
      </c>
      <c r="F453" s="245" t="s">
        <v>917</v>
      </c>
      <c r="G453" s="243"/>
      <c r="H453" s="246">
        <v>46.299999999999997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2" t="s">
        <v>149</v>
      </c>
      <c r="AU453" s="252" t="s">
        <v>147</v>
      </c>
      <c r="AV453" s="14" t="s">
        <v>147</v>
      </c>
      <c r="AW453" s="14" t="s">
        <v>31</v>
      </c>
      <c r="AX453" s="14" t="s">
        <v>82</v>
      </c>
      <c r="AY453" s="252" t="s">
        <v>138</v>
      </c>
    </row>
    <row r="454" s="2" customFormat="1" ht="24.15" customHeight="1">
      <c r="A454" s="38"/>
      <c r="B454" s="39"/>
      <c r="C454" s="218" t="s">
        <v>1147</v>
      </c>
      <c r="D454" s="218" t="s">
        <v>141</v>
      </c>
      <c r="E454" s="219" t="s">
        <v>637</v>
      </c>
      <c r="F454" s="220" t="s">
        <v>638</v>
      </c>
      <c r="G454" s="221" t="s">
        <v>160</v>
      </c>
      <c r="H454" s="222">
        <v>2.903</v>
      </c>
      <c r="I454" s="223"/>
      <c r="J454" s="224">
        <f>ROUND(I454*H454,2)</f>
        <v>0</v>
      </c>
      <c r="K454" s="220" t="s">
        <v>145</v>
      </c>
      <c r="L454" s="44"/>
      <c r="M454" s="225" t="s">
        <v>1</v>
      </c>
      <c r="N454" s="226" t="s">
        <v>40</v>
      </c>
      <c r="O454" s="91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9" t="s">
        <v>233</v>
      </c>
      <c r="AT454" s="229" t="s">
        <v>141</v>
      </c>
      <c r="AU454" s="229" t="s">
        <v>147</v>
      </c>
      <c r="AY454" s="17" t="s">
        <v>138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7" t="s">
        <v>147</v>
      </c>
      <c r="BK454" s="230">
        <f>ROUND(I454*H454,2)</f>
        <v>0</v>
      </c>
      <c r="BL454" s="17" t="s">
        <v>233</v>
      </c>
      <c r="BM454" s="229" t="s">
        <v>1148</v>
      </c>
    </row>
    <row r="455" s="2" customFormat="1" ht="24.15" customHeight="1">
      <c r="A455" s="38"/>
      <c r="B455" s="39"/>
      <c r="C455" s="218" t="s">
        <v>1149</v>
      </c>
      <c r="D455" s="218" t="s">
        <v>141</v>
      </c>
      <c r="E455" s="219" t="s">
        <v>641</v>
      </c>
      <c r="F455" s="220" t="s">
        <v>642</v>
      </c>
      <c r="G455" s="221" t="s">
        <v>160</v>
      </c>
      <c r="H455" s="222">
        <v>2.903</v>
      </c>
      <c r="I455" s="223"/>
      <c r="J455" s="224">
        <f>ROUND(I455*H455,2)</f>
        <v>0</v>
      </c>
      <c r="K455" s="220" t="s">
        <v>145</v>
      </c>
      <c r="L455" s="44"/>
      <c r="M455" s="225" t="s">
        <v>1</v>
      </c>
      <c r="N455" s="226" t="s">
        <v>40</v>
      </c>
      <c r="O455" s="91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233</v>
      </c>
      <c r="AT455" s="229" t="s">
        <v>141</v>
      </c>
      <c r="AU455" s="229" t="s">
        <v>147</v>
      </c>
      <c r="AY455" s="17" t="s">
        <v>138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147</v>
      </c>
      <c r="BK455" s="230">
        <f>ROUND(I455*H455,2)</f>
        <v>0</v>
      </c>
      <c r="BL455" s="17" t="s">
        <v>233</v>
      </c>
      <c r="BM455" s="229" t="s">
        <v>1150</v>
      </c>
    </row>
    <row r="456" s="12" customFormat="1" ht="25.92" customHeight="1">
      <c r="A456" s="12"/>
      <c r="B456" s="202"/>
      <c r="C456" s="203"/>
      <c r="D456" s="204" t="s">
        <v>73</v>
      </c>
      <c r="E456" s="205" t="s">
        <v>163</v>
      </c>
      <c r="F456" s="205" t="s">
        <v>809</v>
      </c>
      <c r="G456" s="203"/>
      <c r="H456" s="203"/>
      <c r="I456" s="206"/>
      <c r="J456" s="207">
        <f>BK456</f>
        <v>0</v>
      </c>
      <c r="K456" s="203"/>
      <c r="L456" s="208"/>
      <c r="M456" s="209"/>
      <c r="N456" s="210"/>
      <c r="O456" s="210"/>
      <c r="P456" s="211">
        <f>P457</f>
        <v>0</v>
      </c>
      <c r="Q456" s="210"/>
      <c r="R456" s="211">
        <f>R457</f>
        <v>0.00020000000000000001</v>
      </c>
      <c r="S456" s="210"/>
      <c r="T456" s="212">
        <f>T457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3" t="s">
        <v>139</v>
      </c>
      <c r="AT456" s="214" t="s">
        <v>73</v>
      </c>
      <c r="AU456" s="214" t="s">
        <v>74</v>
      </c>
      <c r="AY456" s="213" t="s">
        <v>138</v>
      </c>
      <c r="BK456" s="215">
        <f>BK457</f>
        <v>0</v>
      </c>
    </row>
    <row r="457" s="12" customFormat="1" ht="22.8" customHeight="1">
      <c r="A457" s="12"/>
      <c r="B457" s="202"/>
      <c r="C457" s="203"/>
      <c r="D457" s="204" t="s">
        <v>73</v>
      </c>
      <c r="E457" s="216" t="s">
        <v>810</v>
      </c>
      <c r="F457" s="216" t="s">
        <v>811</v>
      </c>
      <c r="G457" s="203"/>
      <c r="H457" s="203"/>
      <c r="I457" s="206"/>
      <c r="J457" s="217">
        <f>BK457</f>
        <v>0</v>
      </c>
      <c r="K457" s="203"/>
      <c r="L457" s="208"/>
      <c r="M457" s="209"/>
      <c r="N457" s="210"/>
      <c r="O457" s="210"/>
      <c r="P457" s="211">
        <f>SUM(P458:P459)</f>
        <v>0</v>
      </c>
      <c r="Q457" s="210"/>
      <c r="R457" s="211">
        <f>SUM(R458:R459)</f>
        <v>0.00020000000000000001</v>
      </c>
      <c r="S457" s="210"/>
      <c r="T457" s="212">
        <f>SUM(T458:T459)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3" t="s">
        <v>139</v>
      </c>
      <c r="AT457" s="214" t="s">
        <v>73</v>
      </c>
      <c r="AU457" s="214" t="s">
        <v>82</v>
      </c>
      <c r="AY457" s="213" t="s">
        <v>138</v>
      </c>
      <c r="BK457" s="215">
        <f>SUM(BK458:BK459)</f>
        <v>0</v>
      </c>
    </row>
    <row r="458" s="2" customFormat="1" ht="24.15" customHeight="1">
      <c r="A458" s="38"/>
      <c r="B458" s="39"/>
      <c r="C458" s="218" t="s">
        <v>1151</v>
      </c>
      <c r="D458" s="218" t="s">
        <v>141</v>
      </c>
      <c r="E458" s="219" t="s">
        <v>813</v>
      </c>
      <c r="F458" s="220" t="s">
        <v>814</v>
      </c>
      <c r="G458" s="221" t="s">
        <v>144</v>
      </c>
      <c r="H458" s="222">
        <v>1</v>
      </c>
      <c r="I458" s="223"/>
      <c r="J458" s="224">
        <f>ROUND(I458*H458,2)</f>
        <v>0</v>
      </c>
      <c r="K458" s="220" t="s">
        <v>145</v>
      </c>
      <c r="L458" s="44"/>
      <c r="M458" s="225" t="s">
        <v>1</v>
      </c>
      <c r="N458" s="226" t="s">
        <v>40</v>
      </c>
      <c r="O458" s="91"/>
      <c r="P458" s="227">
        <f>O458*H458</f>
        <v>0</v>
      </c>
      <c r="Q458" s="227">
        <v>0</v>
      </c>
      <c r="R458" s="227">
        <f>Q458*H458</f>
        <v>0</v>
      </c>
      <c r="S458" s="227">
        <v>0</v>
      </c>
      <c r="T458" s="228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9" t="s">
        <v>768</v>
      </c>
      <c r="AT458" s="229" t="s">
        <v>141</v>
      </c>
      <c r="AU458" s="229" t="s">
        <v>147</v>
      </c>
      <c r="AY458" s="17" t="s">
        <v>138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17" t="s">
        <v>147</v>
      </c>
      <c r="BK458" s="230">
        <f>ROUND(I458*H458,2)</f>
        <v>0</v>
      </c>
      <c r="BL458" s="17" t="s">
        <v>768</v>
      </c>
      <c r="BM458" s="229" t="s">
        <v>1152</v>
      </c>
    </row>
    <row r="459" s="2" customFormat="1" ht="16.5" customHeight="1">
      <c r="A459" s="38"/>
      <c r="B459" s="39"/>
      <c r="C459" s="253" t="s">
        <v>1153</v>
      </c>
      <c r="D459" s="253" t="s">
        <v>163</v>
      </c>
      <c r="E459" s="254" t="s">
        <v>817</v>
      </c>
      <c r="F459" s="255" t="s">
        <v>818</v>
      </c>
      <c r="G459" s="256" t="s">
        <v>144</v>
      </c>
      <c r="H459" s="257">
        <v>1</v>
      </c>
      <c r="I459" s="258"/>
      <c r="J459" s="259">
        <f>ROUND(I459*H459,2)</f>
        <v>0</v>
      </c>
      <c r="K459" s="255" t="s">
        <v>145</v>
      </c>
      <c r="L459" s="260"/>
      <c r="M459" s="261" t="s">
        <v>1</v>
      </c>
      <c r="N459" s="262" t="s">
        <v>40</v>
      </c>
      <c r="O459" s="91"/>
      <c r="P459" s="227">
        <f>O459*H459</f>
        <v>0</v>
      </c>
      <c r="Q459" s="227">
        <v>0.00020000000000000001</v>
      </c>
      <c r="R459" s="227">
        <f>Q459*H459</f>
        <v>0.00020000000000000001</v>
      </c>
      <c r="S459" s="227">
        <v>0</v>
      </c>
      <c r="T459" s="22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9" t="s">
        <v>819</v>
      </c>
      <c r="AT459" s="229" t="s">
        <v>163</v>
      </c>
      <c r="AU459" s="229" t="s">
        <v>147</v>
      </c>
      <c r="AY459" s="17" t="s">
        <v>138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7" t="s">
        <v>147</v>
      </c>
      <c r="BK459" s="230">
        <f>ROUND(I459*H459,2)</f>
        <v>0</v>
      </c>
      <c r="BL459" s="17" t="s">
        <v>768</v>
      </c>
      <c r="BM459" s="229" t="s">
        <v>1154</v>
      </c>
    </row>
    <row r="460" s="12" customFormat="1" ht="25.92" customHeight="1">
      <c r="A460" s="12"/>
      <c r="B460" s="202"/>
      <c r="C460" s="203"/>
      <c r="D460" s="204" t="s">
        <v>73</v>
      </c>
      <c r="E460" s="205" t="s">
        <v>821</v>
      </c>
      <c r="F460" s="205" t="s">
        <v>822</v>
      </c>
      <c r="G460" s="203"/>
      <c r="H460" s="203"/>
      <c r="I460" s="206"/>
      <c r="J460" s="207">
        <f>BK460</f>
        <v>0</v>
      </c>
      <c r="K460" s="203"/>
      <c r="L460" s="208"/>
      <c r="M460" s="209"/>
      <c r="N460" s="210"/>
      <c r="O460" s="210"/>
      <c r="P460" s="211">
        <f>P461</f>
        <v>0</v>
      </c>
      <c r="Q460" s="210"/>
      <c r="R460" s="211">
        <f>R461</f>
        <v>0</v>
      </c>
      <c r="S460" s="210"/>
      <c r="T460" s="212">
        <f>T461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3" t="s">
        <v>146</v>
      </c>
      <c r="AT460" s="214" t="s">
        <v>73</v>
      </c>
      <c r="AU460" s="214" t="s">
        <v>74</v>
      </c>
      <c r="AY460" s="213" t="s">
        <v>138</v>
      </c>
      <c r="BK460" s="215">
        <f>BK461</f>
        <v>0</v>
      </c>
    </row>
    <row r="461" s="2" customFormat="1" ht="33" customHeight="1">
      <c r="A461" s="38"/>
      <c r="B461" s="39"/>
      <c r="C461" s="218" t="s">
        <v>1155</v>
      </c>
      <c r="D461" s="218" t="s">
        <v>141</v>
      </c>
      <c r="E461" s="219" t="s">
        <v>824</v>
      </c>
      <c r="F461" s="220" t="s">
        <v>825</v>
      </c>
      <c r="G461" s="221" t="s">
        <v>173</v>
      </c>
      <c r="H461" s="222">
        <v>135</v>
      </c>
      <c r="I461" s="223"/>
      <c r="J461" s="224">
        <f>ROUND(I461*H461,2)</f>
        <v>0</v>
      </c>
      <c r="K461" s="220" t="s">
        <v>1</v>
      </c>
      <c r="L461" s="44"/>
      <c r="M461" s="225" t="s">
        <v>1</v>
      </c>
      <c r="N461" s="226" t="s">
        <v>40</v>
      </c>
      <c r="O461" s="91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9" t="s">
        <v>146</v>
      </c>
      <c r="AT461" s="229" t="s">
        <v>141</v>
      </c>
      <c r="AU461" s="229" t="s">
        <v>82</v>
      </c>
      <c r="AY461" s="17" t="s">
        <v>138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7" t="s">
        <v>147</v>
      </c>
      <c r="BK461" s="230">
        <f>ROUND(I461*H461,2)</f>
        <v>0</v>
      </c>
      <c r="BL461" s="17" t="s">
        <v>146</v>
      </c>
      <c r="BM461" s="229" t="s">
        <v>1156</v>
      </c>
    </row>
    <row r="462" s="12" customFormat="1" ht="25.92" customHeight="1">
      <c r="A462" s="12"/>
      <c r="B462" s="202"/>
      <c r="C462" s="203"/>
      <c r="D462" s="204" t="s">
        <v>73</v>
      </c>
      <c r="E462" s="205" t="s">
        <v>827</v>
      </c>
      <c r="F462" s="205" t="s">
        <v>828</v>
      </c>
      <c r="G462" s="203"/>
      <c r="H462" s="203"/>
      <c r="I462" s="206"/>
      <c r="J462" s="207">
        <f>BK462</f>
        <v>0</v>
      </c>
      <c r="K462" s="203"/>
      <c r="L462" s="208"/>
      <c r="M462" s="209"/>
      <c r="N462" s="210"/>
      <c r="O462" s="210"/>
      <c r="P462" s="211">
        <f>P463+P465</f>
        <v>0</v>
      </c>
      <c r="Q462" s="210"/>
      <c r="R462" s="211">
        <f>R463+R465</f>
        <v>0</v>
      </c>
      <c r="S462" s="210"/>
      <c r="T462" s="212">
        <f>T463+T465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3" t="s">
        <v>170</v>
      </c>
      <c r="AT462" s="214" t="s">
        <v>73</v>
      </c>
      <c r="AU462" s="214" t="s">
        <v>74</v>
      </c>
      <c r="AY462" s="213" t="s">
        <v>138</v>
      </c>
      <c r="BK462" s="215">
        <f>BK463+BK465</f>
        <v>0</v>
      </c>
    </row>
    <row r="463" s="12" customFormat="1" ht="22.8" customHeight="1">
      <c r="A463" s="12"/>
      <c r="B463" s="202"/>
      <c r="C463" s="203"/>
      <c r="D463" s="204" t="s">
        <v>73</v>
      </c>
      <c r="E463" s="216" t="s">
        <v>829</v>
      </c>
      <c r="F463" s="216" t="s">
        <v>830</v>
      </c>
      <c r="G463" s="203"/>
      <c r="H463" s="203"/>
      <c r="I463" s="206"/>
      <c r="J463" s="217">
        <f>BK463</f>
        <v>0</v>
      </c>
      <c r="K463" s="203"/>
      <c r="L463" s="208"/>
      <c r="M463" s="209"/>
      <c r="N463" s="210"/>
      <c r="O463" s="210"/>
      <c r="P463" s="211">
        <f>P464</f>
        <v>0</v>
      </c>
      <c r="Q463" s="210"/>
      <c r="R463" s="211">
        <f>R464</f>
        <v>0</v>
      </c>
      <c r="S463" s="210"/>
      <c r="T463" s="212">
        <f>T464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3" t="s">
        <v>170</v>
      </c>
      <c r="AT463" s="214" t="s">
        <v>73</v>
      </c>
      <c r="AU463" s="214" t="s">
        <v>82</v>
      </c>
      <c r="AY463" s="213" t="s">
        <v>138</v>
      </c>
      <c r="BK463" s="215">
        <f>BK464</f>
        <v>0</v>
      </c>
    </row>
    <row r="464" s="2" customFormat="1" ht="16.5" customHeight="1">
      <c r="A464" s="38"/>
      <c r="B464" s="39"/>
      <c r="C464" s="218" t="s">
        <v>1157</v>
      </c>
      <c r="D464" s="218" t="s">
        <v>141</v>
      </c>
      <c r="E464" s="219" t="s">
        <v>832</v>
      </c>
      <c r="F464" s="220" t="s">
        <v>833</v>
      </c>
      <c r="G464" s="221" t="s">
        <v>834</v>
      </c>
      <c r="H464" s="222">
        <v>1</v>
      </c>
      <c r="I464" s="223"/>
      <c r="J464" s="224">
        <f>ROUND(I464*H464,2)</f>
        <v>0</v>
      </c>
      <c r="K464" s="220" t="s">
        <v>145</v>
      </c>
      <c r="L464" s="44"/>
      <c r="M464" s="225" t="s">
        <v>1</v>
      </c>
      <c r="N464" s="226" t="s">
        <v>40</v>
      </c>
      <c r="O464" s="91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9" t="s">
        <v>835</v>
      </c>
      <c r="AT464" s="229" t="s">
        <v>141</v>
      </c>
      <c r="AU464" s="229" t="s">
        <v>147</v>
      </c>
      <c r="AY464" s="17" t="s">
        <v>138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7" t="s">
        <v>147</v>
      </c>
      <c r="BK464" s="230">
        <f>ROUND(I464*H464,2)</f>
        <v>0</v>
      </c>
      <c r="BL464" s="17" t="s">
        <v>835</v>
      </c>
      <c r="BM464" s="229" t="s">
        <v>1158</v>
      </c>
    </row>
    <row r="465" s="12" customFormat="1" ht="22.8" customHeight="1">
      <c r="A465" s="12"/>
      <c r="B465" s="202"/>
      <c r="C465" s="203"/>
      <c r="D465" s="204" t="s">
        <v>73</v>
      </c>
      <c r="E465" s="216" t="s">
        <v>837</v>
      </c>
      <c r="F465" s="216" t="s">
        <v>838</v>
      </c>
      <c r="G465" s="203"/>
      <c r="H465" s="203"/>
      <c r="I465" s="206"/>
      <c r="J465" s="217">
        <f>BK465</f>
        <v>0</v>
      </c>
      <c r="K465" s="203"/>
      <c r="L465" s="208"/>
      <c r="M465" s="209"/>
      <c r="N465" s="210"/>
      <c r="O465" s="210"/>
      <c r="P465" s="211">
        <f>P466</f>
        <v>0</v>
      </c>
      <c r="Q465" s="210"/>
      <c r="R465" s="211">
        <f>R466</f>
        <v>0</v>
      </c>
      <c r="S465" s="210"/>
      <c r="T465" s="212">
        <f>T466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3" t="s">
        <v>170</v>
      </c>
      <c r="AT465" s="214" t="s">
        <v>73</v>
      </c>
      <c r="AU465" s="214" t="s">
        <v>82</v>
      </c>
      <c r="AY465" s="213" t="s">
        <v>138</v>
      </c>
      <c r="BK465" s="215">
        <f>BK466</f>
        <v>0</v>
      </c>
    </row>
    <row r="466" s="2" customFormat="1" ht="16.5" customHeight="1">
      <c r="A466" s="38"/>
      <c r="B466" s="39"/>
      <c r="C466" s="218" t="s">
        <v>1159</v>
      </c>
      <c r="D466" s="218" t="s">
        <v>141</v>
      </c>
      <c r="E466" s="219" t="s">
        <v>840</v>
      </c>
      <c r="F466" s="220" t="s">
        <v>841</v>
      </c>
      <c r="G466" s="221" t="s">
        <v>834</v>
      </c>
      <c r="H466" s="222">
        <v>1</v>
      </c>
      <c r="I466" s="223"/>
      <c r="J466" s="224">
        <f>ROUND(I466*H466,2)</f>
        <v>0</v>
      </c>
      <c r="K466" s="220" t="s">
        <v>145</v>
      </c>
      <c r="L466" s="44"/>
      <c r="M466" s="278" t="s">
        <v>1</v>
      </c>
      <c r="N466" s="279" t="s">
        <v>40</v>
      </c>
      <c r="O466" s="280"/>
      <c r="P466" s="281">
        <f>O466*H466</f>
        <v>0</v>
      </c>
      <c r="Q466" s="281">
        <v>0</v>
      </c>
      <c r="R466" s="281">
        <f>Q466*H466</f>
        <v>0</v>
      </c>
      <c r="S466" s="281">
        <v>0</v>
      </c>
      <c r="T466" s="28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9" t="s">
        <v>835</v>
      </c>
      <c r="AT466" s="229" t="s">
        <v>141</v>
      </c>
      <c r="AU466" s="229" t="s">
        <v>147</v>
      </c>
      <c r="AY466" s="17" t="s">
        <v>138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7" t="s">
        <v>147</v>
      </c>
      <c r="BK466" s="230">
        <f>ROUND(I466*H466,2)</f>
        <v>0</v>
      </c>
      <c r="BL466" s="17" t="s">
        <v>835</v>
      </c>
      <c r="BM466" s="229" t="s">
        <v>1160</v>
      </c>
    </row>
    <row r="467" s="2" customFormat="1" ht="6.96" customHeight="1">
      <c r="A467" s="38"/>
      <c r="B467" s="66"/>
      <c r="C467" s="67"/>
      <c r="D467" s="67"/>
      <c r="E467" s="67"/>
      <c r="F467" s="67"/>
      <c r="G467" s="67"/>
      <c r="H467" s="67"/>
      <c r="I467" s="67"/>
      <c r="J467" s="67"/>
      <c r="K467" s="67"/>
      <c r="L467" s="44"/>
      <c r="M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</row>
  </sheetData>
  <sheetProtection sheet="1" autoFilter="0" formatColumns="0" formatRows="0" objects="1" scenarios="1" spinCount="100000" saltValue="5xw0SH/KI+TJR+MMzIZ8l80u2nguKfnmXLY3lpY+mnJuflzV9YTOcnRy7PWR/dPL7tD73pu4dy7RZa8fKn8opw==" hashValue="sn4sH8fHsWij9KbvSGAhqf3EwTfsqaV/NyA4BqCnC0fotULZ81nesll0BkQTrbWDk1WElu5CqbdazuPFsH6pWg==" algorithmName="SHA-512" password="CC35"/>
  <autoFilter ref="C140:K466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82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J. Fučíka č.p. 155 - Kompletní rekonstrukce dvou bytových jednotek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1161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15. 3. 2023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ROUND((SUM(BE124:BE212)),  2)</f>
        <v>0</v>
      </c>
      <c r="G33" s="38"/>
      <c r="H33" s="38"/>
      <c r="I33" s="155">
        <v>0.20999999999999999</v>
      </c>
      <c r="J33" s="154">
        <f>ROUND(((SUM(BE124:BE212))*I33),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ROUND((SUM(BF124:BF212)),  2)</f>
        <v>0</v>
      </c>
      <c r="G34" s="38"/>
      <c r="H34" s="38"/>
      <c r="I34" s="155">
        <v>0.14999999999999999</v>
      </c>
      <c r="J34" s="154">
        <f>ROUND(((SUM(BF124:BF212))*I34),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ROUND((SUM(BG124:BG212)),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ROUND((SUM(BH124:BH212)),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ROUND((SUM(BI124:BI212)),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J. Fučíka č.p. 155 - Kompletní rekonstrukce dvou bytových jednotek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06 - ZTI + ÚT (byt 1.NP + 2.NP)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15. 3. 2023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1162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1163</v>
      </c>
      <c r="E99" s="188"/>
      <c r="F99" s="188"/>
      <c r="G99" s="188"/>
      <c r="H99" s="188"/>
      <c r="I99" s="188"/>
      <c r="J99" s="189">
        <f>J153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1164</v>
      </c>
      <c r="E100" s="188"/>
      <c r="F100" s="188"/>
      <c r="G100" s="188"/>
      <c r="H100" s="188"/>
      <c r="I100" s="188"/>
      <c r="J100" s="189">
        <f>J180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1165</v>
      </c>
      <c r="E101" s="188"/>
      <c r="F101" s="188"/>
      <c r="G101" s="188"/>
      <c r="H101" s="188"/>
      <c r="I101" s="188"/>
      <c r="J101" s="189">
        <f>J195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1166</v>
      </c>
      <c r="E102" s="188"/>
      <c r="F102" s="188"/>
      <c r="G102" s="188"/>
      <c r="H102" s="188"/>
      <c r="I102" s="188"/>
      <c r="J102" s="189">
        <f>J197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1167</v>
      </c>
      <c r="E103" s="188"/>
      <c r="F103" s="188"/>
      <c r="G103" s="188"/>
      <c r="H103" s="188"/>
      <c r="I103" s="188"/>
      <c r="J103" s="189">
        <f>J204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1168</v>
      </c>
      <c r="E104" s="188"/>
      <c r="F104" s="188"/>
      <c r="G104" s="188"/>
      <c r="H104" s="188"/>
      <c r="I104" s="188"/>
      <c r="J104" s="189">
        <f>J208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74" t="str">
        <f>E7</f>
        <v>J. Fučíka č.p. 155 - Kompletní rekonstrukce dvou bytových jednotek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06 - ZTI + ÚT (byt 1.NP + 2.NP)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15. 3. 2023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32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124</v>
      </c>
      <c r="D123" s="194" t="s">
        <v>59</v>
      </c>
      <c r="E123" s="194" t="s">
        <v>55</v>
      </c>
      <c r="F123" s="194" t="s">
        <v>56</v>
      </c>
      <c r="G123" s="194" t="s">
        <v>125</v>
      </c>
      <c r="H123" s="194" t="s">
        <v>126</v>
      </c>
      <c r="I123" s="194" t="s">
        <v>127</v>
      </c>
      <c r="J123" s="194" t="s">
        <v>95</v>
      </c>
      <c r="K123" s="195" t="s">
        <v>128</v>
      </c>
      <c r="L123" s="196"/>
      <c r="M123" s="100" t="s">
        <v>1</v>
      </c>
      <c r="N123" s="101" t="s">
        <v>38</v>
      </c>
      <c r="O123" s="101" t="s">
        <v>129</v>
      </c>
      <c r="P123" s="101" t="s">
        <v>130</v>
      </c>
      <c r="Q123" s="101" t="s">
        <v>131</v>
      </c>
      <c r="R123" s="101" t="s">
        <v>132</v>
      </c>
      <c r="S123" s="101" t="s">
        <v>133</v>
      </c>
      <c r="T123" s="102" t="s">
        <v>134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135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0.80746859999999998</v>
      </c>
      <c r="S124" s="104"/>
      <c r="T124" s="200">
        <f>T125</f>
        <v>0.41478000000000004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73</v>
      </c>
      <c r="AU124" s="17" t="s">
        <v>97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73</v>
      </c>
      <c r="E125" s="205" t="s">
        <v>437</v>
      </c>
      <c r="F125" s="205" t="s">
        <v>438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P126+P153+P180+P195+P197+P204+P208</f>
        <v>0</v>
      </c>
      <c r="Q125" s="210"/>
      <c r="R125" s="211">
        <f>R126+R153+R180+R195+R197+R204+R208</f>
        <v>0.80746859999999998</v>
      </c>
      <c r="S125" s="210"/>
      <c r="T125" s="212">
        <f>T126+T153+T180+T195+T197+T204+T208</f>
        <v>0.41478000000000004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147</v>
      </c>
      <c r="AT125" s="214" t="s">
        <v>73</v>
      </c>
      <c r="AU125" s="214" t="s">
        <v>74</v>
      </c>
      <c r="AY125" s="213" t="s">
        <v>138</v>
      </c>
      <c r="BK125" s="215">
        <f>BK126+BK153+BK180+BK195+BK197+BK204+BK208</f>
        <v>0</v>
      </c>
    </row>
    <row r="126" s="12" customFormat="1" ht="22.8" customHeight="1">
      <c r="A126" s="12"/>
      <c r="B126" s="202"/>
      <c r="C126" s="203"/>
      <c r="D126" s="204" t="s">
        <v>73</v>
      </c>
      <c r="E126" s="216" t="s">
        <v>1169</v>
      </c>
      <c r="F126" s="216" t="s">
        <v>1170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SUM(P127:P152)</f>
        <v>0</v>
      </c>
      <c r="Q126" s="210"/>
      <c r="R126" s="211">
        <f>SUM(R127:R152)</f>
        <v>0.065379999999999994</v>
      </c>
      <c r="S126" s="210"/>
      <c r="T126" s="212">
        <f>SUM(T127:T152)</f>
        <v>0.016799999999999999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147</v>
      </c>
      <c r="AT126" s="214" t="s">
        <v>73</v>
      </c>
      <c r="AU126" s="214" t="s">
        <v>82</v>
      </c>
      <c r="AY126" s="213" t="s">
        <v>138</v>
      </c>
      <c r="BK126" s="215">
        <f>SUM(BK127:BK152)</f>
        <v>0</v>
      </c>
    </row>
    <row r="127" s="2" customFormat="1" ht="16.5" customHeight="1">
      <c r="A127" s="38"/>
      <c r="B127" s="39"/>
      <c r="C127" s="218" t="s">
        <v>646</v>
      </c>
      <c r="D127" s="218" t="s">
        <v>141</v>
      </c>
      <c r="E127" s="219" t="s">
        <v>1171</v>
      </c>
      <c r="F127" s="220" t="s">
        <v>1172</v>
      </c>
      <c r="G127" s="221" t="s">
        <v>173</v>
      </c>
      <c r="H127" s="222">
        <v>8</v>
      </c>
      <c r="I127" s="223"/>
      <c r="J127" s="224">
        <f>ROUND(I127*H127,2)</f>
        <v>0</v>
      </c>
      <c r="K127" s="220" t="s">
        <v>145</v>
      </c>
      <c r="L127" s="44"/>
      <c r="M127" s="225" t="s">
        <v>1</v>
      </c>
      <c r="N127" s="226" t="s">
        <v>40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0.0020999999999999999</v>
      </c>
      <c r="T127" s="228">
        <f>S127*H127</f>
        <v>0.016799999999999999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233</v>
      </c>
      <c r="AT127" s="229" t="s">
        <v>141</v>
      </c>
      <c r="AU127" s="229" t="s">
        <v>147</v>
      </c>
      <c r="AY127" s="17" t="s">
        <v>138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147</v>
      </c>
      <c r="BK127" s="230">
        <f>ROUND(I127*H127,2)</f>
        <v>0</v>
      </c>
      <c r="BL127" s="17" t="s">
        <v>233</v>
      </c>
      <c r="BM127" s="229" t="s">
        <v>1173</v>
      </c>
    </row>
    <row r="128" s="13" customFormat="1">
      <c r="A128" s="13"/>
      <c r="B128" s="231"/>
      <c r="C128" s="232"/>
      <c r="D128" s="233" t="s">
        <v>149</v>
      </c>
      <c r="E128" s="234" t="s">
        <v>1</v>
      </c>
      <c r="F128" s="235" t="s">
        <v>1174</v>
      </c>
      <c r="G128" s="232"/>
      <c r="H128" s="234" t="s">
        <v>1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149</v>
      </c>
      <c r="AU128" s="241" t="s">
        <v>147</v>
      </c>
      <c r="AV128" s="13" t="s">
        <v>82</v>
      </c>
      <c r="AW128" s="13" t="s">
        <v>31</v>
      </c>
      <c r="AX128" s="13" t="s">
        <v>74</v>
      </c>
      <c r="AY128" s="241" t="s">
        <v>138</v>
      </c>
    </row>
    <row r="129" s="14" customFormat="1">
      <c r="A129" s="14"/>
      <c r="B129" s="242"/>
      <c r="C129" s="243"/>
      <c r="D129" s="233" t="s">
        <v>149</v>
      </c>
      <c r="E129" s="244" t="s">
        <v>1</v>
      </c>
      <c r="F129" s="245" t="s">
        <v>166</v>
      </c>
      <c r="G129" s="243"/>
      <c r="H129" s="246">
        <v>8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149</v>
      </c>
      <c r="AU129" s="252" t="s">
        <v>147</v>
      </c>
      <c r="AV129" s="14" t="s">
        <v>147</v>
      </c>
      <c r="AW129" s="14" t="s">
        <v>31</v>
      </c>
      <c r="AX129" s="14" t="s">
        <v>82</v>
      </c>
      <c r="AY129" s="252" t="s">
        <v>138</v>
      </c>
    </row>
    <row r="130" s="2" customFormat="1" ht="16.5" customHeight="1">
      <c r="A130" s="38"/>
      <c r="B130" s="39"/>
      <c r="C130" s="218" t="s">
        <v>82</v>
      </c>
      <c r="D130" s="218" t="s">
        <v>141</v>
      </c>
      <c r="E130" s="219" t="s">
        <v>1175</v>
      </c>
      <c r="F130" s="220" t="s">
        <v>1176</v>
      </c>
      <c r="G130" s="221" t="s">
        <v>173</v>
      </c>
      <c r="H130" s="222">
        <v>8</v>
      </c>
      <c r="I130" s="223"/>
      <c r="J130" s="224">
        <f>ROUND(I130*H130,2)</f>
        <v>0</v>
      </c>
      <c r="K130" s="220" t="s">
        <v>145</v>
      </c>
      <c r="L130" s="44"/>
      <c r="M130" s="225" t="s">
        <v>1</v>
      </c>
      <c r="N130" s="226" t="s">
        <v>40</v>
      </c>
      <c r="O130" s="91"/>
      <c r="P130" s="227">
        <f>O130*H130</f>
        <v>0</v>
      </c>
      <c r="Q130" s="227">
        <v>0.0020600000000000002</v>
      </c>
      <c r="R130" s="227">
        <f>Q130*H130</f>
        <v>0.016480000000000002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233</v>
      </c>
      <c r="AT130" s="229" t="s">
        <v>141</v>
      </c>
      <c r="AU130" s="229" t="s">
        <v>147</v>
      </c>
      <c r="AY130" s="17" t="s">
        <v>138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147</v>
      </c>
      <c r="BK130" s="230">
        <f>ROUND(I130*H130,2)</f>
        <v>0</v>
      </c>
      <c r="BL130" s="17" t="s">
        <v>233</v>
      </c>
      <c r="BM130" s="229" t="s">
        <v>1177</v>
      </c>
    </row>
    <row r="131" s="13" customFormat="1">
      <c r="A131" s="13"/>
      <c r="B131" s="231"/>
      <c r="C131" s="232"/>
      <c r="D131" s="233" t="s">
        <v>149</v>
      </c>
      <c r="E131" s="234" t="s">
        <v>1</v>
      </c>
      <c r="F131" s="235" t="s">
        <v>1178</v>
      </c>
      <c r="G131" s="232"/>
      <c r="H131" s="234" t="s">
        <v>1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149</v>
      </c>
      <c r="AU131" s="241" t="s">
        <v>147</v>
      </c>
      <c r="AV131" s="13" t="s">
        <v>82</v>
      </c>
      <c r="AW131" s="13" t="s">
        <v>31</v>
      </c>
      <c r="AX131" s="13" t="s">
        <v>74</v>
      </c>
      <c r="AY131" s="241" t="s">
        <v>138</v>
      </c>
    </row>
    <row r="132" s="14" customFormat="1">
      <c r="A132" s="14"/>
      <c r="B132" s="242"/>
      <c r="C132" s="243"/>
      <c r="D132" s="233" t="s">
        <v>149</v>
      </c>
      <c r="E132" s="244" t="s">
        <v>1</v>
      </c>
      <c r="F132" s="245" t="s">
        <v>888</v>
      </c>
      <c r="G132" s="243"/>
      <c r="H132" s="246">
        <v>8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149</v>
      </c>
      <c r="AU132" s="252" t="s">
        <v>147</v>
      </c>
      <c r="AV132" s="14" t="s">
        <v>147</v>
      </c>
      <c r="AW132" s="14" t="s">
        <v>31</v>
      </c>
      <c r="AX132" s="14" t="s">
        <v>74</v>
      </c>
      <c r="AY132" s="252" t="s">
        <v>138</v>
      </c>
    </row>
    <row r="133" s="15" customFormat="1">
      <c r="A133" s="15"/>
      <c r="B133" s="267"/>
      <c r="C133" s="268"/>
      <c r="D133" s="233" t="s">
        <v>149</v>
      </c>
      <c r="E133" s="269" t="s">
        <v>1</v>
      </c>
      <c r="F133" s="270" t="s">
        <v>177</v>
      </c>
      <c r="G133" s="268"/>
      <c r="H133" s="271">
        <v>8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7" t="s">
        <v>149</v>
      </c>
      <c r="AU133" s="277" t="s">
        <v>147</v>
      </c>
      <c r="AV133" s="15" t="s">
        <v>146</v>
      </c>
      <c r="AW133" s="15" t="s">
        <v>31</v>
      </c>
      <c r="AX133" s="15" t="s">
        <v>82</v>
      </c>
      <c r="AY133" s="277" t="s">
        <v>138</v>
      </c>
    </row>
    <row r="134" s="2" customFormat="1" ht="16.5" customHeight="1">
      <c r="A134" s="38"/>
      <c r="B134" s="39"/>
      <c r="C134" s="218" t="s">
        <v>139</v>
      </c>
      <c r="D134" s="218" t="s">
        <v>141</v>
      </c>
      <c r="E134" s="219" t="s">
        <v>1179</v>
      </c>
      <c r="F134" s="220" t="s">
        <v>1180</v>
      </c>
      <c r="G134" s="221" t="s">
        <v>173</v>
      </c>
      <c r="H134" s="222">
        <v>6</v>
      </c>
      <c r="I134" s="223"/>
      <c r="J134" s="224">
        <f>ROUND(I134*H134,2)</f>
        <v>0</v>
      </c>
      <c r="K134" s="220" t="s">
        <v>145</v>
      </c>
      <c r="L134" s="44"/>
      <c r="M134" s="225" t="s">
        <v>1</v>
      </c>
      <c r="N134" s="226" t="s">
        <v>40</v>
      </c>
      <c r="O134" s="91"/>
      <c r="P134" s="227">
        <f>O134*H134</f>
        <v>0</v>
      </c>
      <c r="Q134" s="227">
        <v>0.00191</v>
      </c>
      <c r="R134" s="227">
        <f>Q134*H134</f>
        <v>0.01146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233</v>
      </c>
      <c r="AT134" s="229" t="s">
        <v>141</v>
      </c>
      <c r="AU134" s="229" t="s">
        <v>147</v>
      </c>
      <c r="AY134" s="17" t="s">
        <v>138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147</v>
      </c>
      <c r="BK134" s="230">
        <f>ROUND(I134*H134,2)</f>
        <v>0</v>
      </c>
      <c r="BL134" s="17" t="s">
        <v>233</v>
      </c>
      <c r="BM134" s="229" t="s">
        <v>1181</v>
      </c>
    </row>
    <row r="135" s="13" customFormat="1">
      <c r="A135" s="13"/>
      <c r="B135" s="231"/>
      <c r="C135" s="232"/>
      <c r="D135" s="233" t="s">
        <v>149</v>
      </c>
      <c r="E135" s="234" t="s">
        <v>1</v>
      </c>
      <c r="F135" s="235" t="s">
        <v>1182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149</v>
      </c>
      <c r="AU135" s="241" t="s">
        <v>147</v>
      </c>
      <c r="AV135" s="13" t="s">
        <v>82</v>
      </c>
      <c r="AW135" s="13" t="s">
        <v>31</v>
      </c>
      <c r="AX135" s="13" t="s">
        <v>74</v>
      </c>
      <c r="AY135" s="241" t="s">
        <v>138</v>
      </c>
    </row>
    <row r="136" s="14" customFormat="1">
      <c r="A136" s="14"/>
      <c r="B136" s="242"/>
      <c r="C136" s="243"/>
      <c r="D136" s="233" t="s">
        <v>149</v>
      </c>
      <c r="E136" s="244" t="s">
        <v>1</v>
      </c>
      <c r="F136" s="245" t="s">
        <v>178</v>
      </c>
      <c r="G136" s="243"/>
      <c r="H136" s="246">
        <v>6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149</v>
      </c>
      <c r="AU136" s="252" t="s">
        <v>147</v>
      </c>
      <c r="AV136" s="14" t="s">
        <v>147</v>
      </c>
      <c r="AW136" s="14" t="s">
        <v>31</v>
      </c>
      <c r="AX136" s="14" t="s">
        <v>74</v>
      </c>
      <c r="AY136" s="252" t="s">
        <v>138</v>
      </c>
    </row>
    <row r="137" s="15" customFormat="1">
      <c r="A137" s="15"/>
      <c r="B137" s="267"/>
      <c r="C137" s="268"/>
      <c r="D137" s="233" t="s">
        <v>149</v>
      </c>
      <c r="E137" s="269" t="s">
        <v>1</v>
      </c>
      <c r="F137" s="270" t="s">
        <v>177</v>
      </c>
      <c r="G137" s="268"/>
      <c r="H137" s="271">
        <v>6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7" t="s">
        <v>149</v>
      </c>
      <c r="AU137" s="277" t="s">
        <v>147</v>
      </c>
      <c r="AV137" s="15" t="s">
        <v>146</v>
      </c>
      <c r="AW137" s="15" t="s">
        <v>31</v>
      </c>
      <c r="AX137" s="15" t="s">
        <v>82</v>
      </c>
      <c r="AY137" s="277" t="s">
        <v>138</v>
      </c>
    </row>
    <row r="138" s="2" customFormat="1" ht="16.5" customHeight="1">
      <c r="A138" s="38"/>
      <c r="B138" s="39"/>
      <c r="C138" s="218" t="s">
        <v>147</v>
      </c>
      <c r="D138" s="218" t="s">
        <v>141</v>
      </c>
      <c r="E138" s="219" t="s">
        <v>1183</v>
      </c>
      <c r="F138" s="220" t="s">
        <v>1184</v>
      </c>
      <c r="G138" s="221" t="s">
        <v>173</v>
      </c>
      <c r="H138" s="222">
        <v>6</v>
      </c>
      <c r="I138" s="223"/>
      <c r="J138" s="224">
        <f>ROUND(I138*H138,2)</f>
        <v>0</v>
      </c>
      <c r="K138" s="220" t="s">
        <v>145</v>
      </c>
      <c r="L138" s="44"/>
      <c r="M138" s="225" t="s">
        <v>1</v>
      </c>
      <c r="N138" s="226" t="s">
        <v>40</v>
      </c>
      <c r="O138" s="91"/>
      <c r="P138" s="227">
        <f>O138*H138</f>
        <v>0</v>
      </c>
      <c r="Q138" s="227">
        <v>0.0014499999999999999</v>
      </c>
      <c r="R138" s="227">
        <f>Q138*H138</f>
        <v>0.0086999999999999994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233</v>
      </c>
      <c r="AT138" s="229" t="s">
        <v>141</v>
      </c>
      <c r="AU138" s="229" t="s">
        <v>147</v>
      </c>
      <c r="AY138" s="17" t="s">
        <v>138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147</v>
      </c>
      <c r="BK138" s="230">
        <f>ROUND(I138*H138,2)</f>
        <v>0</v>
      </c>
      <c r="BL138" s="17" t="s">
        <v>233</v>
      </c>
      <c r="BM138" s="229" t="s">
        <v>1185</v>
      </c>
    </row>
    <row r="139" s="14" customFormat="1">
      <c r="A139" s="14"/>
      <c r="B139" s="242"/>
      <c r="C139" s="243"/>
      <c r="D139" s="233" t="s">
        <v>149</v>
      </c>
      <c r="E139" s="244" t="s">
        <v>1</v>
      </c>
      <c r="F139" s="245" t="s">
        <v>1186</v>
      </c>
      <c r="G139" s="243"/>
      <c r="H139" s="246">
        <v>6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149</v>
      </c>
      <c r="AU139" s="252" t="s">
        <v>147</v>
      </c>
      <c r="AV139" s="14" t="s">
        <v>147</v>
      </c>
      <c r="AW139" s="14" t="s">
        <v>31</v>
      </c>
      <c r="AX139" s="14" t="s">
        <v>82</v>
      </c>
      <c r="AY139" s="252" t="s">
        <v>138</v>
      </c>
    </row>
    <row r="140" s="2" customFormat="1" ht="16.5" customHeight="1">
      <c r="A140" s="38"/>
      <c r="B140" s="39"/>
      <c r="C140" s="218" t="s">
        <v>170</v>
      </c>
      <c r="D140" s="218" t="s">
        <v>141</v>
      </c>
      <c r="E140" s="219" t="s">
        <v>1187</v>
      </c>
      <c r="F140" s="220" t="s">
        <v>1188</v>
      </c>
      <c r="G140" s="221" t="s">
        <v>173</v>
      </c>
      <c r="H140" s="222">
        <v>12</v>
      </c>
      <c r="I140" s="223"/>
      <c r="J140" s="224">
        <f>ROUND(I140*H140,2)</f>
        <v>0</v>
      </c>
      <c r="K140" s="220" t="s">
        <v>145</v>
      </c>
      <c r="L140" s="44"/>
      <c r="M140" s="225" t="s">
        <v>1</v>
      </c>
      <c r="N140" s="226" t="s">
        <v>40</v>
      </c>
      <c r="O140" s="91"/>
      <c r="P140" s="227">
        <f>O140*H140</f>
        <v>0</v>
      </c>
      <c r="Q140" s="227">
        <v>0.00040999999999999999</v>
      </c>
      <c r="R140" s="227">
        <f>Q140*H140</f>
        <v>0.0049199999999999999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233</v>
      </c>
      <c r="AT140" s="229" t="s">
        <v>141</v>
      </c>
      <c r="AU140" s="229" t="s">
        <v>147</v>
      </c>
      <c r="AY140" s="17" t="s">
        <v>138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147</v>
      </c>
      <c r="BK140" s="230">
        <f>ROUND(I140*H140,2)</f>
        <v>0</v>
      </c>
      <c r="BL140" s="17" t="s">
        <v>233</v>
      </c>
      <c r="BM140" s="229" t="s">
        <v>1189</v>
      </c>
    </row>
    <row r="141" s="13" customFormat="1">
      <c r="A141" s="13"/>
      <c r="B141" s="231"/>
      <c r="C141" s="232"/>
      <c r="D141" s="233" t="s">
        <v>149</v>
      </c>
      <c r="E141" s="234" t="s">
        <v>1</v>
      </c>
      <c r="F141" s="235" t="s">
        <v>1190</v>
      </c>
      <c r="G141" s="232"/>
      <c r="H141" s="234" t="s">
        <v>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149</v>
      </c>
      <c r="AU141" s="241" t="s">
        <v>147</v>
      </c>
      <c r="AV141" s="13" t="s">
        <v>82</v>
      </c>
      <c r="AW141" s="13" t="s">
        <v>31</v>
      </c>
      <c r="AX141" s="13" t="s">
        <v>74</v>
      </c>
      <c r="AY141" s="241" t="s">
        <v>138</v>
      </c>
    </row>
    <row r="142" s="14" customFormat="1">
      <c r="A142" s="14"/>
      <c r="B142" s="242"/>
      <c r="C142" s="243"/>
      <c r="D142" s="233" t="s">
        <v>149</v>
      </c>
      <c r="E142" s="244" t="s">
        <v>1</v>
      </c>
      <c r="F142" s="245" t="s">
        <v>151</v>
      </c>
      <c r="G142" s="243"/>
      <c r="H142" s="246">
        <v>12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149</v>
      </c>
      <c r="AU142" s="252" t="s">
        <v>147</v>
      </c>
      <c r="AV142" s="14" t="s">
        <v>147</v>
      </c>
      <c r="AW142" s="14" t="s">
        <v>31</v>
      </c>
      <c r="AX142" s="14" t="s">
        <v>82</v>
      </c>
      <c r="AY142" s="252" t="s">
        <v>138</v>
      </c>
    </row>
    <row r="143" s="2" customFormat="1" ht="16.5" customHeight="1">
      <c r="A143" s="38"/>
      <c r="B143" s="39"/>
      <c r="C143" s="218" t="s">
        <v>146</v>
      </c>
      <c r="D143" s="218" t="s">
        <v>141</v>
      </c>
      <c r="E143" s="219" t="s">
        <v>1191</v>
      </c>
      <c r="F143" s="220" t="s">
        <v>1192</v>
      </c>
      <c r="G143" s="221" t="s">
        <v>173</v>
      </c>
      <c r="H143" s="222">
        <v>8</v>
      </c>
      <c r="I143" s="223"/>
      <c r="J143" s="224">
        <f>ROUND(I143*H143,2)</f>
        <v>0</v>
      </c>
      <c r="K143" s="220" t="s">
        <v>145</v>
      </c>
      <c r="L143" s="44"/>
      <c r="M143" s="225" t="s">
        <v>1</v>
      </c>
      <c r="N143" s="226" t="s">
        <v>40</v>
      </c>
      <c r="O143" s="91"/>
      <c r="P143" s="227">
        <f>O143*H143</f>
        <v>0</v>
      </c>
      <c r="Q143" s="227">
        <v>0.00048000000000000001</v>
      </c>
      <c r="R143" s="227">
        <f>Q143*H143</f>
        <v>0.0038400000000000001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233</v>
      </c>
      <c r="AT143" s="229" t="s">
        <v>141</v>
      </c>
      <c r="AU143" s="229" t="s">
        <v>147</v>
      </c>
      <c r="AY143" s="17" t="s">
        <v>138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147</v>
      </c>
      <c r="BK143" s="230">
        <f>ROUND(I143*H143,2)</f>
        <v>0</v>
      </c>
      <c r="BL143" s="17" t="s">
        <v>233</v>
      </c>
      <c r="BM143" s="229" t="s">
        <v>1193</v>
      </c>
    </row>
    <row r="144" s="13" customFormat="1">
      <c r="A144" s="13"/>
      <c r="B144" s="231"/>
      <c r="C144" s="232"/>
      <c r="D144" s="233" t="s">
        <v>149</v>
      </c>
      <c r="E144" s="234" t="s">
        <v>1</v>
      </c>
      <c r="F144" s="235" t="s">
        <v>1194</v>
      </c>
      <c r="G144" s="232"/>
      <c r="H144" s="234" t="s">
        <v>1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149</v>
      </c>
      <c r="AU144" s="241" t="s">
        <v>147</v>
      </c>
      <c r="AV144" s="13" t="s">
        <v>82</v>
      </c>
      <c r="AW144" s="13" t="s">
        <v>31</v>
      </c>
      <c r="AX144" s="13" t="s">
        <v>74</v>
      </c>
      <c r="AY144" s="241" t="s">
        <v>138</v>
      </c>
    </row>
    <row r="145" s="14" customFormat="1">
      <c r="A145" s="14"/>
      <c r="B145" s="242"/>
      <c r="C145" s="243"/>
      <c r="D145" s="233" t="s">
        <v>149</v>
      </c>
      <c r="E145" s="244" t="s">
        <v>1</v>
      </c>
      <c r="F145" s="245" t="s">
        <v>1195</v>
      </c>
      <c r="G145" s="243"/>
      <c r="H145" s="246">
        <v>8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149</v>
      </c>
      <c r="AU145" s="252" t="s">
        <v>147</v>
      </c>
      <c r="AV145" s="14" t="s">
        <v>147</v>
      </c>
      <c r="AW145" s="14" t="s">
        <v>31</v>
      </c>
      <c r="AX145" s="14" t="s">
        <v>82</v>
      </c>
      <c r="AY145" s="252" t="s">
        <v>138</v>
      </c>
    </row>
    <row r="146" s="2" customFormat="1" ht="16.5" customHeight="1">
      <c r="A146" s="38"/>
      <c r="B146" s="39"/>
      <c r="C146" s="218" t="s">
        <v>178</v>
      </c>
      <c r="D146" s="218" t="s">
        <v>141</v>
      </c>
      <c r="E146" s="219" t="s">
        <v>1196</v>
      </c>
      <c r="F146" s="220" t="s">
        <v>1197</v>
      </c>
      <c r="G146" s="221" t="s">
        <v>173</v>
      </c>
      <c r="H146" s="222">
        <v>10</v>
      </c>
      <c r="I146" s="223"/>
      <c r="J146" s="224">
        <f>ROUND(I146*H146,2)</f>
        <v>0</v>
      </c>
      <c r="K146" s="220" t="s">
        <v>145</v>
      </c>
      <c r="L146" s="44"/>
      <c r="M146" s="225" t="s">
        <v>1</v>
      </c>
      <c r="N146" s="226" t="s">
        <v>40</v>
      </c>
      <c r="O146" s="91"/>
      <c r="P146" s="227">
        <f>O146*H146</f>
        <v>0</v>
      </c>
      <c r="Q146" s="227">
        <v>0.0019</v>
      </c>
      <c r="R146" s="227">
        <f>Q146*H146</f>
        <v>0.019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233</v>
      </c>
      <c r="AT146" s="229" t="s">
        <v>141</v>
      </c>
      <c r="AU146" s="229" t="s">
        <v>147</v>
      </c>
      <c r="AY146" s="17" t="s">
        <v>138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147</v>
      </c>
      <c r="BK146" s="230">
        <f>ROUND(I146*H146,2)</f>
        <v>0</v>
      </c>
      <c r="BL146" s="17" t="s">
        <v>233</v>
      </c>
      <c r="BM146" s="229" t="s">
        <v>1198</v>
      </c>
    </row>
    <row r="147" s="13" customFormat="1">
      <c r="A147" s="13"/>
      <c r="B147" s="231"/>
      <c r="C147" s="232"/>
      <c r="D147" s="233" t="s">
        <v>149</v>
      </c>
      <c r="E147" s="234" t="s">
        <v>1</v>
      </c>
      <c r="F147" s="235" t="s">
        <v>1199</v>
      </c>
      <c r="G147" s="232"/>
      <c r="H147" s="234" t="s">
        <v>1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149</v>
      </c>
      <c r="AU147" s="241" t="s">
        <v>147</v>
      </c>
      <c r="AV147" s="13" t="s">
        <v>82</v>
      </c>
      <c r="AW147" s="13" t="s">
        <v>31</v>
      </c>
      <c r="AX147" s="13" t="s">
        <v>74</v>
      </c>
      <c r="AY147" s="241" t="s">
        <v>138</v>
      </c>
    </row>
    <row r="148" s="14" customFormat="1">
      <c r="A148" s="14"/>
      <c r="B148" s="242"/>
      <c r="C148" s="243"/>
      <c r="D148" s="233" t="s">
        <v>149</v>
      </c>
      <c r="E148" s="244" t="s">
        <v>1</v>
      </c>
      <c r="F148" s="245" t="s">
        <v>1200</v>
      </c>
      <c r="G148" s="243"/>
      <c r="H148" s="246">
        <v>10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149</v>
      </c>
      <c r="AU148" s="252" t="s">
        <v>147</v>
      </c>
      <c r="AV148" s="14" t="s">
        <v>147</v>
      </c>
      <c r="AW148" s="14" t="s">
        <v>31</v>
      </c>
      <c r="AX148" s="14" t="s">
        <v>82</v>
      </c>
      <c r="AY148" s="252" t="s">
        <v>138</v>
      </c>
    </row>
    <row r="149" s="2" customFormat="1" ht="24.15" customHeight="1">
      <c r="A149" s="38"/>
      <c r="B149" s="39"/>
      <c r="C149" s="218" t="s">
        <v>185</v>
      </c>
      <c r="D149" s="218" t="s">
        <v>141</v>
      </c>
      <c r="E149" s="219" t="s">
        <v>1201</v>
      </c>
      <c r="F149" s="220" t="s">
        <v>1202</v>
      </c>
      <c r="G149" s="221" t="s">
        <v>144</v>
      </c>
      <c r="H149" s="222">
        <v>2</v>
      </c>
      <c r="I149" s="223"/>
      <c r="J149" s="224">
        <f>ROUND(I149*H149,2)</f>
        <v>0</v>
      </c>
      <c r="K149" s="220" t="s">
        <v>145</v>
      </c>
      <c r="L149" s="44"/>
      <c r="M149" s="225" t="s">
        <v>1</v>
      </c>
      <c r="N149" s="226" t="s">
        <v>40</v>
      </c>
      <c r="O149" s="91"/>
      <c r="P149" s="227">
        <f>O149*H149</f>
        <v>0</v>
      </c>
      <c r="Q149" s="227">
        <v>0.00034000000000000002</v>
      </c>
      <c r="R149" s="227">
        <f>Q149*H149</f>
        <v>0.00068000000000000005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233</v>
      </c>
      <c r="AT149" s="229" t="s">
        <v>141</v>
      </c>
      <c r="AU149" s="229" t="s">
        <v>147</v>
      </c>
      <c r="AY149" s="17" t="s">
        <v>138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147</v>
      </c>
      <c r="BK149" s="230">
        <f>ROUND(I149*H149,2)</f>
        <v>0</v>
      </c>
      <c r="BL149" s="17" t="s">
        <v>233</v>
      </c>
      <c r="BM149" s="229" t="s">
        <v>1203</v>
      </c>
    </row>
    <row r="150" s="2" customFormat="1" ht="21.75" customHeight="1">
      <c r="A150" s="38"/>
      <c r="B150" s="39"/>
      <c r="C150" s="218" t="s">
        <v>198</v>
      </c>
      <c r="D150" s="218" t="s">
        <v>141</v>
      </c>
      <c r="E150" s="219" t="s">
        <v>1204</v>
      </c>
      <c r="F150" s="220" t="s">
        <v>1205</v>
      </c>
      <c r="G150" s="221" t="s">
        <v>144</v>
      </c>
      <c r="H150" s="222">
        <v>2</v>
      </c>
      <c r="I150" s="223"/>
      <c r="J150" s="224">
        <f>ROUND(I150*H150,2)</f>
        <v>0</v>
      </c>
      <c r="K150" s="220" t="s">
        <v>145</v>
      </c>
      <c r="L150" s="44"/>
      <c r="M150" s="225" t="s">
        <v>1</v>
      </c>
      <c r="N150" s="226" t="s">
        <v>40</v>
      </c>
      <c r="O150" s="91"/>
      <c r="P150" s="227">
        <f>O150*H150</f>
        <v>0</v>
      </c>
      <c r="Q150" s="227">
        <v>0.00014999999999999999</v>
      </c>
      <c r="R150" s="227">
        <f>Q150*H150</f>
        <v>0.00029999999999999997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233</v>
      </c>
      <c r="AT150" s="229" t="s">
        <v>141</v>
      </c>
      <c r="AU150" s="229" t="s">
        <v>147</v>
      </c>
      <c r="AY150" s="17" t="s">
        <v>138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147</v>
      </c>
      <c r="BK150" s="230">
        <f>ROUND(I150*H150,2)</f>
        <v>0</v>
      </c>
      <c r="BL150" s="17" t="s">
        <v>233</v>
      </c>
      <c r="BM150" s="229" t="s">
        <v>1206</v>
      </c>
    </row>
    <row r="151" s="2" customFormat="1" ht="21.75" customHeight="1">
      <c r="A151" s="38"/>
      <c r="B151" s="39"/>
      <c r="C151" s="218" t="s">
        <v>202</v>
      </c>
      <c r="D151" s="218" t="s">
        <v>141</v>
      </c>
      <c r="E151" s="219" t="s">
        <v>1207</v>
      </c>
      <c r="F151" s="220" t="s">
        <v>1208</v>
      </c>
      <c r="G151" s="221" t="s">
        <v>173</v>
      </c>
      <c r="H151" s="222">
        <v>50</v>
      </c>
      <c r="I151" s="223"/>
      <c r="J151" s="224">
        <f>ROUND(I151*H151,2)</f>
        <v>0</v>
      </c>
      <c r="K151" s="220" t="s">
        <v>145</v>
      </c>
      <c r="L151" s="44"/>
      <c r="M151" s="225" t="s">
        <v>1</v>
      </c>
      <c r="N151" s="226" t="s">
        <v>40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233</v>
      </c>
      <c r="AT151" s="229" t="s">
        <v>141</v>
      </c>
      <c r="AU151" s="229" t="s">
        <v>147</v>
      </c>
      <c r="AY151" s="17" t="s">
        <v>138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147</v>
      </c>
      <c r="BK151" s="230">
        <f>ROUND(I151*H151,2)</f>
        <v>0</v>
      </c>
      <c r="BL151" s="17" t="s">
        <v>233</v>
      </c>
      <c r="BM151" s="229" t="s">
        <v>1209</v>
      </c>
    </row>
    <row r="152" s="2" customFormat="1" ht="24.15" customHeight="1">
      <c r="A152" s="38"/>
      <c r="B152" s="39"/>
      <c r="C152" s="218" t="s">
        <v>209</v>
      </c>
      <c r="D152" s="218" t="s">
        <v>141</v>
      </c>
      <c r="E152" s="219" t="s">
        <v>1210</v>
      </c>
      <c r="F152" s="220" t="s">
        <v>1211</v>
      </c>
      <c r="G152" s="221" t="s">
        <v>160</v>
      </c>
      <c r="H152" s="222">
        <v>0.065000000000000002</v>
      </c>
      <c r="I152" s="223"/>
      <c r="J152" s="224">
        <f>ROUND(I152*H152,2)</f>
        <v>0</v>
      </c>
      <c r="K152" s="220" t="s">
        <v>145</v>
      </c>
      <c r="L152" s="44"/>
      <c r="M152" s="225" t="s">
        <v>1</v>
      </c>
      <c r="N152" s="226" t="s">
        <v>40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233</v>
      </c>
      <c r="AT152" s="229" t="s">
        <v>141</v>
      </c>
      <c r="AU152" s="229" t="s">
        <v>147</v>
      </c>
      <c r="AY152" s="17" t="s">
        <v>138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147</v>
      </c>
      <c r="BK152" s="230">
        <f>ROUND(I152*H152,2)</f>
        <v>0</v>
      </c>
      <c r="BL152" s="17" t="s">
        <v>233</v>
      </c>
      <c r="BM152" s="229" t="s">
        <v>1212</v>
      </c>
    </row>
    <row r="153" s="12" customFormat="1" ht="22.8" customHeight="1">
      <c r="A153" s="12"/>
      <c r="B153" s="202"/>
      <c r="C153" s="203"/>
      <c r="D153" s="204" t="s">
        <v>73</v>
      </c>
      <c r="E153" s="216" t="s">
        <v>1213</v>
      </c>
      <c r="F153" s="216" t="s">
        <v>1214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SUM(P154:P179)</f>
        <v>0</v>
      </c>
      <c r="Q153" s="210"/>
      <c r="R153" s="211">
        <f>SUM(R154:R179)</f>
        <v>0.10468860000000001</v>
      </c>
      <c r="S153" s="210"/>
      <c r="T153" s="212">
        <f>SUM(T154:T179)</f>
        <v>0.0033599999999999997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147</v>
      </c>
      <c r="AT153" s="214" t="s">
        <v>73</v>
      </c>
      <c r="AU153" s="214" t="s">
        <v>82</v>
      </c>
      <c r="AY153" s="213" t="s">
        <v>138</v>
      </c>
      <c r="BK153" s="215">
        <f>SUM(BK154:BK179)</f>
        <v>0</v>
      </c>
    </row>
    <row r="154" s="2" customFormat="1" ht="16.5" customHeight="1">
      <c r="A154" s="38"/>
      <c r="B154" s="39"/>
      <c r="C154" s="218" t="s">
        <v>654</v>
      </c>
      <c r="D154" s="218" t="s">
        <v>141</v>
      </c>
      <c r="E154" s="219" t="s">
        <v>1215</v>
      </c>
      <c r="F154" s="220" t="s">
        <v>1216</v>
      </c>
      <c r="G154" s="221" t="s">
        <v>173</v>
      </c>
      <c r="H154" s="222">
        <v>12</v>
      </c>
      <c r="I154" s="223"/>
      <c r="J154" s="224">
        <f>ROUND(I154*H154,2)</f>
        <v>0</v>
      </c>
      <c r="K154" s="220" t="s">
        <v>145</v>
      </c>
      <c r="L154" s="44"/>
      <c r="M154" s="225" t="s">
        <v>1</v>
      </c>
      <c r="N154" s="226" t="s">
        <v>40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0.00027999999999999998</v>
      </c>
      <c r="T154" s="228">
        <f>S154*H154</f>
        <v>0.0033599999999999997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233</v>
      </c>
      <c r="AT154" s="229" t="s">
        <v>141</v>
      </c>
      <c r="AU154" s="229" t="s">
        <v>147</v>
      </c>
      <c r="AY154" s="17" t="s">
        <v>138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147</v>
      </c>
      <c r="BK154" s="230">
        <f>ROUND(I154*H154,2)</f>
        <v>0</v>
      </c>
      <c r="BL154" s="17" t="s">
        <v>233</v>
      </c>
      <c r="BM154" s="229" t="s">
        <v>1217</v>
      </c>
    </row>
    <row r="155" s="13" customFormat="1">
      <c r="A155" s="13"/>
      <c r="B155" s="231"/>
      <c r="C155" s="232"/>
      <c r="D155" s="233" t="s">
        <v>149</v>
      </c>
      <c r="E155" s="234" t="s">
        <v>1</v>
      </c>
      <c r="F155" s="235" t="s">
        <v>1190</v>
      </c>
      <c r="G155" s="232"/>
      <c r="H155" s="234" t="s">
        <v>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149</v>
      </c>
      <c r="AU155" s="241" t="s">
        <v>147</v>
      </c>
      <c r="AV155" s="13" t="s">
        <v>82</v>
      </c>
      <c r="AW155" s="13" t="s">
        <v>31</v>
      </c>
      <c r="AX155" s="13" t="s">
        <v>74</v>
      </c>
      <c r="AY155" s="241" t="s">
        <v>138</v>
      </c>
    </row>
    <row r="156" s="14" customFormat="1">
      <c r="A156" s="14"/>
      <c r="B156" s="242"/>
      <c r="C156" s="243"/>
      <c r="D156" s="233" t="s">
        <v>149</v>
      </c>
      <c r="E156" s="244" t="s">
        <v>1</v>
      </c>
      <c r="F156" s="245" t="s">
        <v>151</v>
      </c>
      <c r="G156" s="243"/>
      <c r="H156" s="246">
        <v>12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149</v>
      </c>
      <c r="AU156" s="252" t="s">
        <v>147</v>
      </c>
      <c r="AV156" s="14" t="s">
        <v>147</v>
      </c>
      <c r="AW156" s="14" t="s">
        <v>31</v>
      </c>
      <c r="AX156" s="14" t="s">
        <v>82</v>
      </c>
      <c r="AY156" s="252" t="s">
        <v>138</v>
      </c>
    </row>
    <row r="157" s="2" customFormat="1" ht="24.15" customHeight="1">
      <c r="A157" s="38"/>
      <c r="B157" s="39"/>
      <c r="C157" s="218" t="s">
        <v>215</v>
      </c>
      <c r="D157" s="218" t="s">
        <v>141</v>
      </c>
      <c r="E157" s="219" t="s">
        <v>1218</v>
      </c>
      <c r="F157" s="220" t="s">
        <v>1219</v>
      </c>
      <c r="G157" s="221" t="s">
        <v>173</v>
      </c>
      <c r="H157" s="222">
        <v>84</v>
      </c>
      <c r="I157" s="223"/>
      <c r="J157" s="224">
        <f>ROUND(I157*H157,2)</f>
        <v>0</v>
      </c>
      <c r="K157" s="220" t="s">
        <v>145</v>
      </c>
      <c r="L157" s="44"/>
      <c r="M157" s="225" t="s">
        <v>1</v>
      </c>
      <c r="N157" s="226" t="s">
        <v>40</v>
      </c>
      <c r="O157" s="91"/>
      <c r="P157" s="227">
        <f>O157*H157</f>
        <v>0</v>
      </c>
      <c r="Q157" s="227">
        <v>0.00034000000000000002</v>
      </c>
      <c r="R157" s="227">
        <f>Q157*H157</f>
        <v>0.028560000000000002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233</v>
      </c>
      <c r="AT157" s="229" t="s">
        <v>141</v>
      </c>
      <c r="AU157" s="229" t="s">
        <v>147</v>
      </c>
      <c r="AY157" s="17" t="s">
        <v>138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147</v>
      </c>
      <c r="BK157" s="230">
        <f>ROUND(I157*H157,2)</f>
        <v>0</v>
      </c>
      <c r="BL157" s="17" t="s">
        <v>233</v>
      </c>
      <c r="BM157" s="229" t="s">
        <v>1220</v>
      </c>
    </row>
    <row r="158" s="13" customFormat="1">
      <c r="A158" s="13"/>
      <c r="B158" s="231"/>
      <c r="C158" s="232"/>
      <c r="D158" s="233" t="s">
        <v>149</v>
      </c>
      <c r="E158" s="234" t="s">
        <v>1</v>
      </c>
      <c r="F158" s="235" t="s">
        <v>1190</v>
      </c>
      <c r="G158" s="232"/>
      <c r="H158" s="234" t="s">
        <v>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149</v>
      </c>
      <c r="AU158" s="241" t="s">
        <v>147</v>
      </c>
      <c r="AV158" s="13" t="s">
        <v>82</v>
      </c>
      <c r="AW158" s="13" t="s">
        <v>31</v>
      </c>
      <c r="AX158" s="13" t="s">
        <v>74</v>
      </c>
      <c r="AY158" s="241" t="s">
        <v>138</v>
      </c>
    </row>
    <row r="159" s="14" customFormat="1">
      <c r="A159" s="14"/>
      <c r="B159" s="242"/>
      <c r="C159" s="243"/>
      <c r="D159" s="233" t="s">
        <v>149</v>
      </c>
      <c r="E159" s="244" t="s">
        <v>1</v>
      </c>
      <c r="F159" s="245" t="s">
        <v>1221</v>
      </c>
      <c r="G159" s="243"/>
      <c r="H159" s="246">
        <v>84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149</v>
      </c>
      <c r="AU159" s="252" t="s">
        <v>147</v>
      </c>
      <c r="AV159" s="14" t="s">
        <v>147</v>
      </c>
      <c r="AW159" s="14" t="s">
        <v>31</v>
      </c>
      <c r="AX159" s="14" t="s">
        <v>82</v>
      </c>
      <c r="AY159" s="252" t="s">
        <v>138</v>
      </c>
    </row>
    <row r="160" s="2" customFormat="1" ht="16.5" customHeight="1">
      <c r="A160" s="38"/>
      <c r="B160" s="39"/>
      <c r="C160" s="253" t="s">
        <v>220</v>
      </c>
      <c r="D160" s="253" t="s">
        <v>163</v>
      </c>
      <c r="E160" s="254" t="s">
        <v>1222</v>
      </c>
      <c r="F160" s="255" t="s">
        <v>1223</v>
      </c>
      <c r="G160" s="256" t="s">
        <v>173</v>
      </c>
      <c r="H160" s="257">
        <v>86.519999999999996</v>
      </c>
      <c r="I160" s="258"/>
      <c r="J160" s="259">
        <f>ROUND(I160*H160,2)</f>
        <v>0</v>
      </c>
      <c r="K160" s="255" t="s">
        <v>145</v>
      </c>
      <c r="L160" s="260"/>
      <c r="M160" s="261" t="s">
        <v>1</v>
      </c>
      <c r="N160" s="262" t="s">
        <v>40</v>
      </c>
      <c r="O160" s="91"/>
      <c r="P160" s="227">
        <f>O160*H160</f>
        <v>0</v>
      </c>
      <c r="Q160" s="227">
        <v>0.00012999999999999999</v>
      </c>
      <c r="R160" s="227">
        <f>Q160*H160</f>
        <v>0.011247599999999998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373</v>
      </c>
      <c r="AT160" s="229" t="s">
        <v>163</v>
      </c>
      <c r="AU160" s="229" t="s">
        <v>147</v>
      </c>
      <c r="AY160" s="17" t="s">
        <v>138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147</v>
      </c>
      <c r="BK160" s="230">
        <f>ROUND(I160*H160,2)</f>
        <v>0</v>
      </c>
      <c r="BL160" s="17" t="s">
        <v>233</v>
      </c>
      <c r="BM160" s="229" t="s">
        <v>1224</v>
      </c>
    </row>
    <row r="161" s="14" customFormat="1">
      <c r="A161" s="14"/>
      <c r="B161" s="242"/>
      <c r="C161" s="243"/>
      <c r="D161" s="233" t="s">
        <v>149</v>
      </c>
      <c r="E161" s="243"/>
      <c r="F161" s="245" t="s">
        <v>1225</v>
      </c>
      <c r="G161" s="243"/>
      <c r="H161" s="246">
        <v>86.519999999999996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149</v>
      </c>
      <c r="AU161" s="252" t="s">
        <v>147</v>
      </c>
      <c r="AV161" s="14" t="s">
        <v>147</v>
      </c>
      <c r="AW161" s="14" t="s">
        <v>4</v>
      </c>
      <c r="AX161" s="14" t="s">
        <v>82</v>
      </c>
      <c r="AY161" s="252" t="s">
        <v>138</v>
      </c>
    </row>
    <row r="162" s="2" customFormat="1" ht="24.15" customHeight="1">
      <c r="A162" s="38"/>
      <c r="B162" s="39"/>
      <c r="C162" s="218" t="s">
        <v>225</v>
      </c>
      <c r="D162" s="218" t="s">
        <v>141</v>
      </c>
      <c r="E162" s="219" t="s">
        <v>1226</v>
      </c>
      <c r="F162" s="220" t="s">
        <v>1227</v>
      </c>
      <c r="G162" s="221" t="s">
        <v>173</v>
      </c>
      <c r="H162" s="222">
        <v>15</v>
      </c>
      <c r="I162" s="223"/>
      <c r="J162" s="224">
        <f>ROUND(I162*H162,2)</f>
        <v>0</v>
      </c>
      <c r="K162" s="220" t="s">
        <v>145</v>
      </c>
      <c r="L162" s="44"/>
      <c r="M162" s="225" t="s">
        <v>1</v>
      </c>
      <c r="N162" s="226" t="s">
        <v>40</v>
      </c>
      <c r="O162" s="91"/>
      <c r="P162" s="227">
        <f>O162*H162</f>
        <v>0</v>
      </c>
      <c r="Q162" s="227">
        <v>0.00051000000000000004</v>
      </c>
      <c r="R162" s="227">
        <f>Q162*H162</f>
        <v>0.0076500000000000005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233</v>
      </c>
      <c r="AT162" s="229" t="s">
        <v>141</v>
      </c>
      <c r="AU162" s="229" t="s">
        <v>147</v>
      </c>
      <c r="AY162" s="17" t="s">
        <v>138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147</v>
      </c>
      <c r="BK162" s="230">
        <f>ROUND(I162*H162,2)</f>
        <v>0</v>
      </c>
      <c r="BL162" s="17" t="s">
        <v>233</v>
      </c>
      <c r="BM162" s="229" t="s">
        <v>1228</v>
      </c>
    </row>
    <row r="163" s="13" customFormat="1">
      <c r="A163" s="13"/>
      <c r="B163" s="231"/>
      <c r="C163" s="232"/>
      <c r="D163" s="233" t="s">
        <v>149</v>
      </c>
      <c r="E163" s="234" t="s">
        <v>1</v>
      </c>
      <c r="F163" s="235" t="s">
        <v>1229</v>
      </c>
      <c r="G163" s="232"/>
      <c r="H163" s="234" t="s">
        <v>1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149</v>
      </c>
      <c r="AU163" s="241" t="s">
        <v>147</v>
      </c>
      <c r="AV163" s="13" t="s">
        <v>82</v>
      </c>
      <c r="AW163" s="13" t="s">
        <v>31</v>
      </c>
      <c r="AX163" s="13" t="s">
        <v>74</v>
      </c>
      <c r="AY163" s="241" t="s">
        <v>138</v>
      </c>
    </row>
    <row r="164" s="14" customFormat="1">
      <c r="A164" s="14"/>
      <c r="B164" s="242"/>
      <c r="C164" s="243"/>
      <c r="D164" s="233" t="s">
        <v>149</v>
      </c>
      <c r="E164" s="244" t="s">
        <v>1</v>
      </c>
      <c r="F164" s="245" t="s">
        <v>170</v>
      </c>
      <c r="G164" s="243"/>
      <c r="H164" s="246">
        <v>5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149</v>
      </c>
      <c r="AU164" s="252" t="s">
        <v>147</v>
      </c>
      <c r="AV164" s="14" t="s">
        <v>147</v>
      </c>
      <c r="AW164" s="14" t="s">
        <v>31</v>
      </c>
      <c r="AX164" s="14" t="s">
        <v>74</v>
      </c>
      <c r="AY164" s="252" t="s">
        <v>138</v>
      </c>
    </row>
    <row r="165" s="13" customFormat="1">
      <c r="A165" s="13"/>
      <c r="B165" s="231"/>
      <c r="C165" s="232"/>
      <c r="D165" s="233" t="s">
        <v>149</v>
      </c>
      <c r="E165" s="234" t="s">
        <v>1</v>
      </c>
      <c r="F165" s="235" t="s">
        <v>1178</v>
      </c>
      <c r="G165" s="232"/>
      <c r="H165" s="234" t="s">
        <v>1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149</v>
      </c>
      <c r="AU165" s="241" t="s">
        <v>147</v>
      </c>
      <c r="AV165" s="13" t="s">
        <v>82</v>
      </c>
      <c r="AW165" s="13" t="s">
        <v>31</v>
      </c>
      <c r="AX165" s="13" t="s">
        <v>74</v>
      </c>
      <c r="AY165" s="241" t="s">
        <v>138</v>
      </c>
    </row>
    <row r="166" s="14" customFormat="1">
      <c r="A166" s="14"/>
      <c r="B166" s="242"/>
      <c r="C166" s="243"/>
      <c r="D166" s="233" t="s">
        <v>149</v>
      </c>
      <c r="E166" s="244" t="s">
        <v>1</v>
      </c>
      <c r="F166" s="245" t="s">
        <v>202</v>
      </c>
      <c r="G166" s="243"/>
      <c r="H166" s="246">
        <v>10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149</v>
      </c>
      <c r="AU166" s="252" t="s">
        <v>147</v>
      </c>
      <c r="AV166" s="14" t="s">
        <v>147</v>
      </c>
      <c r="AW166" s="14" t="s">
        <v>31</v>
      </c>
      <c r="AX166" s="14" t="s">
        <v>74</v>
      </c>
      <c r="AY166" s="252" t="s">
        <v>138</v>
      </c>
    </row>
    <row r="167" s="15" customFormat="1">
      <c r="A167" s="15"/>
      <c r="B167" s="267"/>
      <c r="C167" s="268"/>
      <c r="D167" s="233" t="s">
        <v>149</v>
      </c>
      <c r="E167" s="269" t="s">
        <v>1</v>
      </c>
      <c r="F167" s="270" t="s">
        <v>177</v>
      </c>
      <c r="G167" s="268"/>
      <c r="H167" s="271">
        <v>15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149</v>
      </c>
      <c r="AU167" s="277" t="s">
        <v>147</v>
      </c>
      <c r="AV167" s="15" t="s">
        <v>146</v>
      </c>
      <c r="AW167" s="15" t="s">
        <v>31</v>
      </c>
      <c r="AX167" s="15" t="s">
        <v>82</v>
      </c>
      <c r="AY167" s="277" t="s">
        <v>138</v>
      </c>
    </row>
    <row r="168" s="2" customFormat="1" ht="16.5" customHeight="1">
      <c r="A168" s="38"/>
      <c r="B168" s="39"/>
      <c r="C168" s="253" t="s">
        <v>8</v>
      </c>
      <c r="D168" s="253" t="s">
        <v>163</v>
      </c>
      <c r="E168" s="254" t="s">
        <v>1230</v>
      </c>
      <c r="F168" s="255" t="s">
        <v>1231</v>
      </c>
      <c r="G168" s="256" t="s">
        <v>173</v>
      </c>
      <c r="H168" s="257">
        <v>15.449999999999999</v>
      </c>
      <c r="I168" s="258"/>
      <c r="J168" s="259">
        <f>ROUND(I168*H168,2)</f>
        <v>0</v>
      </c>
      <c r="K168" s="255" t="s">
        <v>145</v>
      </c>
      <c r="L168" s="260"/>
      <c r="M168" s="261" t="s">
        <v>1</v>
      </c>
      <c r="N168" s="262" t="s">
        <v>40</v>
      </c>
      <c r="O168" s="91"/>
      <c r="P168" s="227">
        <f>O168*H168</f>
        <v>0</v>
      </c>
      <c r="Q168" s="227">
        <v>0.00038000000000000002</v>
      </c>
      <c r="R168" s="227">
        <f>Q168*H168</f>
        <v>0.0058710000000000004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373</v>
      </c>
      <c r="AT168" s="229" t="s">
        <v>163</v>
      </c>
      <c r="AU168" s="229" t="s">
        <v>147</v>
      </c>
      <c r="AY168" s="17" t="s">
        <v>138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147</v>
      </c>
      <c r="BK168" s="230">
        <f>ROUND(I168*H168,2)</f>
        <v>0</v>
      </c>
      <c r="BL168" s="17" t="s">
        <v>233</v>
      </c>
      <c r="BM168" s="229" t="s">
        <v>1232</v>
      </c>
    </row>
    <row r="169" s="14" customFormat="1">
      <c r="A169" s="14"/>
      <c r="B169" s="242"/>
      <c r="C169" s="243"/>
      <c r="D169" s="233" t="s">
        <v>149</v>
      </c>
      <c r="E169" s="243"/>
      <c r="F169" s="245" t="s">
        <v>1233</v>
      </c>
      <c r="G169" s="243"/>
      <c r="H169" s="246">
        <v>15.449999999999999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149</v>
      </c>
      <c r="AU169" s="252" t="s">
        <v>147</v>
      </c>
      <c r="AV169" s="14" t="s">
        <v>147</v>
      </c>
      <c r="AW169" s="14" t="s">
        <v>4</v>
      </c>
      <c r="AX169" s="14" t="s">
        <v>82</v>
      </c>
      <c r="AY169" s="252" t="s">
        <v>138</v>
      </c>
    </row>
    <row r="170" s="2" customFormat="1" ht="24.15" customHeight="1">
      <c r="A170" s="38"/>
      <c r="B170" s="39"/>
      <c r="C170" s="218" t="s">
        <v>233</v>
      </c>
      <c r="D170" s="218" t="s">
        <v>141</v>
      </c>
      <c r="E170" s="219" t="s">
        <v>1234</v>
      </c>
      <c r="F170" s="220" t="s">
        <v>1235</v>
      </c>
      <c r="G170" s="221" t="s">
        <v>144</v>
      </c>
      <c r="H170" s="222">
        <v>26</v>
      </c>
      <c r="I170" s="223"/>
      <c r="J170" s="224">
        <f>ROUND(I170*H170,2)</f>
        <v>0</v>
      </c>
      <c r="K170" s="220" t="s">
        <v>145</v>
      </c>
      <c r="L170" s="44"/>
      <c r="M170" s="225" t="s">
        <v>1</v>
      </c>
      <c r="N170" s="226" t="s">
        <v>40</v>
      </c>
      <c r="O170" s="91"/>
      <c r="P170" s="227">
        <f>O170*H170</f>
        <v>0</v>
      </c>
      <c r="Q170" s="227">
        <v>8.0000000000000007E-05</v>
      </c>
      <c r="R170" s="227">
        <f>Q170*H170</f>
        <v>0.0020800000000000003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233</v>
      </c>
      <c r="AT170" s="229" t="s">
        <v>141</v>
      </c>
      <c r="AU170" s="229" t="s">
        <v>147</v>
      </c>
      <c r="AY170" s="17" t="s">
        <v>138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147</v>
      </c>
      <c r="BK170" s="230">
        <f>ROUND(I170*H170,2)</f>
        <v>0</v>
      </c>
      <c r="BL170" s="17" t="s">
        <v>233</v>
      </c>
      <c r="BM170" s="229" t="s">
        <v>1236</v>
      </c>
    </row>
    <row r="171" s="2" customFormat="1" ht="37.8" customHeight="1">
      <c r="A171" s="38"/>
      <c r="B171" s="39"/>
      <c r="C171" s="218" t="s">
        <v>238</v>
      </c>
      <c r="D171" s="218" t="s">
        <v>141</v>
      </c>
      <c r="E171" s="219" t="s">
        <v>1237</v>
      </c>
      <c r="F171" s="220" t="s">
        <v>1238</v>
      </c>
      <c r="G171" s="221" t="s">
        <v>173</v>
      </c>
      <c r="H171" s="222">
        <v>84</v>
      </c>
      <c r="I171" s="223"/>
      <c r="J171" s="224">
        <f>ROUND(I171*H171,2)</f>
        <v>0</v>
      </c>
      <c r="K171" s="220" t="s">
        <v>145</v>
      </c>
      <c r="L171" s="44"/>
      <c r="M171" s="225" t="s">
        <v>1</v>
      </c>
      <c r="N171" s="226" t="s">
        <v>40</v>
      </c>
      <c r="O171" s="91"/>
      <c r="P171" s="227">
        <f>O171*H171</f>
        <v>0</v>
      </c>
      <c r="Q171" s="227">
        <v>5.0000000000000002E-05</v>
      </c>
      <c r="R171" s="227">
        <f>Q171*H171</f>
        <v>0.0042000000000000006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233</v>
      </c>
      <c r="AT171" s="229" t="s">
        <v>141</v>
      </c>
      <c r="AU171" s="229" t="s">
        <v>147</v>
      </c>
      <c r="AY171" s="17" t="s">
        <v>138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147</v>
      </c>
      <c r="BK171" s="230">
        <f>ROUND(I171*H171,2)</f>
        <v>0</v>
      </c>
      <c r="BL171" s="17" t="s">
        <v>233</v>
      </c>
      <c r="BM171" s="229" t="s">
        <v>1239</v>
      </c>
    </row>
    <row r="172" s="2" customFormat="1" ht="37.8" customHeight="1">
      <c r="A172" s="38"/>
      <c r="B172" s="39"/>
      <c r="C172" s="218" t="s">
        <v>243</v>
      </c>
      <c r="D172" s="218" t="s">
        <v>141</v>
      </c>
      <c r="E172" s="219" t="s">
        <v>1240</v>
      </c>
      <c r="F172" s="220" t="s">
        <v>1241</v>
      </c>
      <c r="G172" s="221" t="s">
        <v>173</v>
      </c>
      <c r="H172" s="222">
        <v>15</v>
      </c>
      <c r="I172" s="223"/>
      <c r="J172" s="224">
        <f>ROUND(I172*H172,2)</f>
        <v>0</v>
      </c>
      <c r="K172" s="220" t="s">
        <v>145</v>
      </c>
      <c r="L172" s="44"/>
      <c r="M172" s="225" t="s">
        <v>1</v>
      </c>
      <c r="N172" s="226" t="s">
        <v>40</v>
      </c>
      <c r="O172" s="91"/>
      <c r="P172" s="227">
        <f>O172*H172</f>
        <v>0</v>
      </c>
      <c r="Q172" s="227">
        <v>6.9999999999999994E-05</v>
      </c>
      <c r="R172" s="227">
        <f>Q172*H172</f>
        <v>0.0010499999999999999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233</v>
      </c>
      <c r="AT172" s="229" t="s">
        <v>141</v>
      </c>
      <c r="AU172" s="229" t="s">
        <v>147</v>
      </c>
      <c r="AY172" s="17" t="s">
        <v>138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147</v>
      </c>
      <c r="BK172" s="230">
        <f>ROUND(I172*H172,2)</f>
        <v>0</v>
      </c>
      <c r="BL172" s="17" t="s">
        <v>233</v>
      </c>
      <c r="BM172" s="229" t="s">
        <v>1242</v>
      </c>
    </row>
    <row r="173" s="2" customFormat="1" ht="16.5" customHeight="1">
      <c r="A173" s="38"/>
      <c r="B173" s="39"/>
      <c r="C173" s="218" t="s">
        <v>248</v>
      </c>
      <c r="D173" s="218" t="s">
        <v>141</v>
      </c>
      <c r="E173" s="219" t="s">
        <v>1243</v>
      </c>
      <c r="F173" s="220" t="s">
        <v>1244</v>
      </c>
      <c r="G173" s="221" t="s">
        <v>144</v>
      </c>
      <c r="H173" s="222">
        <v>8</v>
      </c>
      <c r="I173" s="223"/>
      <c r="J173" s="224">
        <f>ROUND(I173*H173,2)</f>
        <v>0</v>
      </c>
      <c r="K173" s="220" t="s">
        <v>145</v>
      </c>
      <c r="L173" s="44"/>
      <c r="M173" s="225" t="s">
        <v>1</v>
      </c>
      <c r="N173" s="226" t="s">
        <v>40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233</v>
      </c>
      <c r="AT173" s="229" t="s">
        <v>141</v>
      </c>
      <c r="AU173" s="229" t="s">
        <v>147</v>
      </c>
      <c r="AY173" s="17" t="s">
        <v>138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147</v>
      </c>
      <c r="BK173" s="230">
        <f>ROUND(I173*H173,2)</f>
        <v>0</v>
      </c>
      <c r="BL173" s="17" t="s">
        <v>233</v>
      </c>
      <c r="BM173" s="229" t="s">
        <v>1245</v>
      </c>
    </row>
    <row r="174" s="2" customFormat="1" ht="16.5" customHeight="1">
      <c r="A174" s="38"/>
      <c r="B174" s="39"/>
      <c r="C174" s="218" t="s">
        <v>7</v>
      </c>
      <c r="D174" s="218" t="s">
        <v>141</v>
      </c>
      <c r="E174" s="219" t="s">
        <v>1246</v>
      </c>
      <c r="F174" s="220" t="s">
        <v>1247</v>
      </c>
      <c r="G174" s="221" t="s">
        <v>144</v>
      </c>
      <c r="H174" s="222">
        <v>2</v>
      </c>
      <c r="I174" s="223"/>
      <c r="J174" s="224">
        <f>ROUND(I174*H174,2)</f>
        <v>0</v>
      </c>
      <c r="K174" s="220" t="s">
        <v>145</v>
      </c>
      <c r="L174" s="44"/>
      <c r="M174" s="225" t="s">
        <v>1</v>
      </c>
      <c r="N174" s="226" t="s">
        <v>40</v>
      </c>
      <c r="O174" s="91"/>
      <c r="P174" s="227">
        <f>O174*H174</f>
        <v>0</v>
      </c>
      <c r="Q174" s="227">
        <v>0.00097000000000000005</v>
      </c>
      <c r="R174" s="227">
        <f>Q174*H174</f>
        <v>0.0019400000000000001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233</v>
      </c>
      <c r="AT174" s="229" t="s">
        <v>141</v>
      </c>
      <c r="AU174" s="229" t="s">
        <v>147</v>
      </c>
      <c r="AY174" s="17" t="s">
        <v>138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147</v>
      </c>
      <c r="BK174" s="230">
        <f>ROUND(I174*H174,2)</f>
        <v>0</v>
      </c>
      <c r="BL174" s="17" t="s">
        <v>233</v>
      </c>
      <c r="BM174" s="229" t="s">
        <v>1248</v>
      </c>
    </row>
    <row r="175" s="2" customFormat="1" ht="21.75" customHeight="1">
      <c r="A175" s="38"/>
      <c r="B175" s="39"/>
      <c r="C175" s="218" t="s">
        <v>261</v>
      </c>
      <c r="D175" s="218" t="s">
        <v>141</v>
      </c>
      <c r="E175" s="219" t="s">
        <v>1249</v>
      </c>
      <c r="F175" s="220" t="s">
        <v>1250</v>
      </c>
      <c r="G175" s="221" t="s">
        <v>144</v>
      </c>
      <c r="H175" s="222">
        <v>2</v>
      </c>
      <c r="I175" s="223"/>
      <c r="J175" s="224">
        <f>ROUND(I175*H175,2)</f>
        <v>0</v>
      </c>
      <c r="K175" s="220" t="s">
        <v>145</v>
      </c>
      <c r="L175" s="44"/>
      <c r="M175" s="225" t="s">
        <v>1</v>
      </c>
      <c r="N175" s="226" t="s">
        <v>40</v>
      </c>
      <c r="O175" s="91"/>
      <c r="P175" s="227">
        <f>O175*H175</f>
        <v>0</v>
      </c>
      <c r="Q175" s="227">
        <v>0.00060999999999999997</v>
      </c>
      <c r="R175" s="227">
        <f>Q175*H175</f>
        <v>0.00122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233</v>
      </c>
      <c r="AT175" s="229" t="s">
        <v>141</v>
      </c>
      <c r="AU175" s="229" t="s">
        <v>147</v>
      </c>
      <c r="AY175" s="17" t="s">
        <v>138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147</v>
      </c>
      <c r="BK175" s="230">
        <f>ROUND(I175*H175,2)</f>
        <v>0</v>
      </c>
      <c r="BL175" s="17" t="s">
        <v>233</v>
      </c>
      <c r="BM175" s="229" t="s">
        <v>1251</v>
      </c>
    </row>
    <row r="176" s="2" customFormat="1" ht="16.5" customHeight="1">
      <c r="A176" s="38"/>
      <c r="B176" s="39"/>
      <c r="C176" s="253" t="s">
        <v>266</v>
      </c>
      <c r="D176" s="253" t="s">
        <v>163</v>
      </c>
      <c r="E176" s="254" t="s">
        <v>1252</v>
      </c>
      <c r="F176" s="255" t="s">
        <v>1253</v>
      </c>
      <c r="G176" s="256" t="s">
        <v>144</v>
      </c>
      <c r="H176" s="257">
        <v>2</v>
      </c>
      <c r="I176" s="258"/>
      <c r="J176" s="259">
        <f>ROUND(I176*H176,2)</f>
        <v>0</v>
      </c>
      <c r="K176" s="255" t="s">
        <v>145</v>
      </c>
      <c r="L176" s="260"/>
      <c r="M176" s="261" t="s">
        <v>1</v>
      </c>
      <c r="N176" s="262" t="s">
        <v>40</v>
      </c>
      <c r="O176" s="91"/>
      <c r="P176" s="227">
        <f>O176*H176</f>
        <v>0</v>
      </c>
      <c r="Q176" s="227">
        <v>0.00013999999999999999</v>
      </c>
      <c r="R176" s="227">
        <f>Q176*H176</f>
        <v>0.00027999999999999998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373</v>
      </c>
      <c r="AT176" s="229" t="s">
        <v>163</v>
      </c>
      <c r="AU176" s="229" t="s">
        <v>147</v>
      </c>
      <c r="AY176" s="17" t="s">
        <v>138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147</v>
      </c>
      <c r="BK176" s="230">
        <f>ROUND(I176*H176,2)</f>
        <v>0</v>
      </c>
      <c r="BL176" s="17" t="s">
        <v>233</v>
      </c>
      <c r="BM176" s="229" t="s">
        <v>1254</v>
      </c>
    </row>
    <row r="177" s="2" customFormat="1" ht="24.15" customHeight="1">
      <c r="A177" s="38"/>
      <c r="B177" s="39"/>
      <c r="C177" s="218" t="s">
        <v>270</v>
      </c>
      <c r="D177" s="218" t="s">
        <v>141</v>
      </c>
      <c r="E177" s="219" t="s">
        <v>1255</v>
      </c>
      <c r="F177" s="220" t="s">
        <v>1256</v>
      </c>
      <c r="G177" s="221" t="s">
        <v>173</v>
      </c>
      <c r="H177" s="222">
        <v>99</v>
      </c>
      <c r="I177" s="223"/>
      <c r="J177" s="224">
        <f>ROUND(I177*H177,2)</f>
        <v>0</v>
      </c>
      <c r="K177" s="220" t="s">
        <v>145</v>
      </c>
      <c r="L177" s="44"/>
      <c r="M177" s="225" t="s">
        <v>1</v>
      </c>
      <c r="N177" s="226" t="s">
        <v>40</v>
      </c>
      <c r="O177" s="91"/>
      <c r="P177" s="227">
        <f>O177*H177</f>
        <v>0</v>
      </c>
      <c r="Q177" s="227">
        <v>0.00040000000000000002</v>
      </c>
      <c r="R177" s="227">
        <f>Q177*H177</f>
        <v>0.039600000000000003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233</v>
      </c>
      <c r="AT177" s="229" t="s">
        <v>141</v>
      </c>
      <c r="AU177" s="229" t="s">
        <v>147</v>
      </c>
      <c r="AY177" s="17" t="s">
        <v>138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147</v>
      </c>
      <c r="BK177" s="230">
        <f>ROUND(I177*H177,2)</f>
        <v>0</v>
      </c>
      <c r="BL177" s="17" t="s">
        <v>233</v>
      </c>
      <c r="BM177" s="229" t="s">
        <v>1257</v>
      </c>
    </row>
    <row r="178" s="2" customFormat="1" ht="21.75" customHeight="1">
      <c r="A178" s="38"/>
      <c r="B178" s="39"/>
      <c r="C178" s="218" t="s">
        <v>275</v>
      </c>
      <c r="D178" s="218" t="s">
        <v>141</v>
      </c>
      <c r="E178" s="219" t="s">
        <v>1258</v>
      </c>
      <c r="F178" s="220" t="s">
        <v>1259</v>
      </c>
      <c r="G178" s="221" t="s">
        <v>173</v>
      </c>
      <c r="H178" s="222">
        <v>99</v>
      </c>
      <c r="I178" s="223"/>
      <c r="J178" s="224">
        <f>ROUND(I178*H178,2)</f>
        <v>0</v>
      </c>
      <c r="K178" s="220" t="s">
        <v>145</v>
      </c>
      <c r="L178" s="44"/>
      <c r="M178" s="225" t="s">
        <v>1</v>
      </c>
      <c r="N178" s="226" t="s">
        <v>40</v>
      </c>
      <c r="O178" s="91"/>
      <c r="P178" s="227">
        <f>O178*H178</f>
        <v>0</v>
      </c>
      <c r="Q178" s="227">
        <v>1.0000000000000001E-05</v>
      </c>
      <c r="R178" s="227">
        <f>Q178*H178</f>
        <v>0.00098999999999999999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233</v>
      </c>
      <c r="AT178" s="229" t="s">
        <v>141</v>
      </c>
      <c r="AU178" s="229" t="s">
        <v>147</v>
      </c>
      <c r="AY178" s="17" t="s">
        <v>138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147</v>
      </c>
      <c r="BK178" s="230">
        <f>ROUND(I178*H178,2)</f>
        <v>0</v>
      </c>
      <c r="BL178" s="17" t="s">
        <v>233</v>
      </c>
      <c r="BM178" s="229" t="s">
        <v>1260</v>
      </c>
    </row>
    <row r="179" s="2" customFormat="1" ht="24.15" customHeight="1">
      <c r="A179" s="38"/>
      <c r="B179" s="39"/>
      <c r="C179" s="218" t="s">
        <v>279</v>
      </c>
      <c r="D179" s="218" t="s">
        <v>141</v>
      </c>
      <c r="E179" s="219" t="s">
        <v>1261</v>
      </c>
      <c r="F179" s="220" t="s">
        <v>1262</v>
      </c>
      <c r="G179" s="221" t="s">
        <v>160</v>
      </c>
      <c r="H179" s="222">
        <v>0.105</v>
      </c>
      <c r="I179" s="223"/>
      <c r="J179" s="224">
        <f>ROUND(I179*H179,2)</f>
        <v>0</v>
      </c>
      <c r="K179" s="220" t="s">
        <v>145</v>
      </c>
      <c r="L179" s="44"/>
      <c r="M179" s="225" t="s">
        <v>1</v>
      </c>
      <c r="N179" s="226" t="s">
        <v>40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233</v>
      </c>
      <c r="AT179" s="229" t="s">
        <v>141</v>
      </c>
      <c r="AU179" s="229" t="s">
        <v>147</v>
      </c>
      <c r="AY179" s="17" t="s">
        <v>138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147</v>
      </c>
      <c r="BK179" s="230">
        <f>ROUND(I179*H179,2)</f>
        <v>0</v>
      </c>
      <c r="BL179" s="17" t="s">
        <v>233</v>
      </c>
      <c r="BM179" s="229" t="s">
        <v>1263</v>
      </c>
    </row>
    <row r="180" s="12" customFormat="1" ht="22.8" customHeight="1">
      <c r="A180" s="12"/>
      <c r="B180" s="202"/>
      <c r="C180" s="203"/>
      <c r="D180" s="204" t="s">
        <v>73</v>
      </c>
      <c r="E180" s="216" t="s">
        <v>1264</v>
      </c>
      <c r="F180" s="216" t="s">
        <v>1265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SUM(P181:P194)</f>
        <v>0</v>
      </c>
      <c r="Q180" s="210"/>
      <c r="R180" s="211">
        <f>SUM(R181:R194)</f>
        <v>0.32704000000000005</v>
      </c>
      <c r="S180" s="210"/>
      <c r="T180" s="212">
        <f>SUM(T181:T194)</f>
        <v>0.26778000000000002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147</v>
      </c>
      <c r="AT180" s="214" t="s">
        <v>73</v>
      </c>
      <c r="AU180" s="214" t="s">
        <v>82</v>
      </c>
      <c r="AY180" s="213" t="s">
        <v>138</v>
      </c>
      <c r="BK180" s="215">
        <f>SUM(BK181:BK194)</f>
        <v>0</v>
      </c>
    </row>
    <row r="181" s="2" customFormat="1" ht="16.5" customHeight="1">
      <c r="A181" s="38"/>
      <c r="B181" s="39"/>
      <c r="C181" s="218" t="s">
        <v>751</v>
      </c>
      <c r="D181" s="218" t="s">
        <v>141</v>
      </c>
      <c r="E181" s="219" t="s">
        <v>1266</v>
      </c>
      <c r="F181" s="220" t="s">
        <v>1267</v>
      </c>
      <c r="G181" s="221" t="s">
        <v>673</v>
      </c>
      <c r="H181" s="222">
        <v>2</v>
      </c>
      <c r="I181" s="223"/>
      <c r="J181" s="224">
        <f>ROUND(I181*H181,2)</f>
        <v>0</v>
      </c>
      <c r="K181" s="220" t="s">
        <v>145</v>
      </c>
      <c r="L181" s="44"/>
      <c r="M181" s="225" t="s">
        <v>1</v>
      </c>
      <c r="N181" s="226" t="s">
        <v>40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0.01933</v>
      </c>
      <c r="T181" s="228">
        <f>S181*H181</f>
        <v>0.03866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233</v>
      </c>
      <c r="AT181" s="229" t="s">
        <v>141</v>
      </c>
      <c r="AU181" s="229" t="s">
        <v>147</v>
      </c>
      <c r="AY181" s="17" t="s">
        <v>138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147</v>
      </c>
      <c r="BK181" s="230">
        <f>ROUND(I181*H181,2)</f>
        <v>0</v>
      </c>
      <c r="BL181" s="17" t="s">
        <v>233</v>
      </c>
      <c r="BM181" s="229" t="s">
        <v>1268</v>
      </c>
    </row>
    <row r="182" s="2" customFormat="1" ht="24.15" customHeight="1">
      <c r="A182" s="38"/>
      <c r="B182" s="39"/>
      <c r="C182" s="218" t="s">
        <v>311</v>
      </c>
      <c r="D182" s="218" t="s">
        <v>141</v>
      </c>
      <c r="E182" s="219" t="s">
        <v>1269</v>
      </c>
      <c r="F182" s="220" t="s">
        <v>1270</v>
      </c>
      <c r="G182" s="221" t="s">
        <v>673</v>
      </c>
      <c r="H182" s="222">
        <v>2</v>
      </c>
      <c r="I182" s="223"/>
      <c r="J182" s="224">
        <f>ROUND(I182*H182,2)</f>
        <v>0</v>
      </c>
      <c r="K182" s="220" t="s">
        <v>145</v>
      </c>
      <c r="L182" s="44"/>
      <c r="M182" s="225" t="s">
        <v>1</v>
      </c>
      <c r="N182" s="226" t="s">
        <v>40</v>
      </c>
      <c r="O182" s="91"/>
      <c r="P182" s="227">
        <f>O182*H182</f>
        <v>0</v>
      </c>
      <c r="Q182" s="227">
        <v>0.016570000000000001</v>
      </c>
      <c r="R182" s="227">
        <f>Q182*H182</f>
        <v>0.033140000000000003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233</v>
      </c>
      <c r="AT182" s="229" t="s">
        <v>141</v>
      </c>
      <c r="AU182" s="229" t="s">
        <v>147</v>
      </c>
      <c r="AY182" s="17" t="s">
        <v>138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147</v>
      </c>
      <c r="BK182" s="230">
        <f>ROUND(I182*H182,2)</f>
        <v>0</v>
      </c>
      <c r="BL182" s="17" t="s">
        <v>233</v>
      </c>
      <c r="BM182" s="229" t="s">
        <v>1271</v>
      </c>
    </row>
    <row r="183" s="2" customFormat="1" ht="16.5" customHeight="1">
      <c r="A183" s="38"/>
      <c r="B183" s="39"/>
      <c r="C183" s="218" t="s">
        <v>755</v>
      </c>
      <c r="D183" s="218" t="s">
        <v>141</v>
      </c>
      <c r="E183" s="219" t="s">
        <v>1272</v>
      </c>
      <c r="F183" s="220" t="s">
        <v>1273</v>
      </c>
      <c r="G183" s="221" t="s">
        <v>673</v>
      </c>
      <c r="H183" s="222">
        <v>2</v>
      </c>
      <c r="I183" s="223"/>
      <c r="J183" s="224">
        <f>ROUND(I183*H183,2)</f>
        <v>0</v>
      </c>
      <c r="K183" s="220" t="s">
        <v>145</v>
      </c>
      <c r="L183" s="44"/>
      <c r="M183" s="225" t="s">
        <v>1</v>
      </c>
      <c r="N183" s="226" t="s">
        <v>40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0.019460000000000002</v>
      </c>
      <c r="T183" s="228">
        <f>S183*H183</f>
        <v>0.038920000000000003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233</v>
      </c>
      <c r="AT183" s="229" t="s">
        <v>141</v>
      </c>
      <c r="AU183" s="229" t="s">
        <v>147</v>
      </c>
      <c r="AY183" s="17" t="s">
        <v>138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147</v>
      </c>
      <c r="BK183" s="230">
        <f>ROUND(I183*H183,2)</f>
        <v>0</v>
      </c>
      <c r="BL183" s="17" t="s">
        <v>233</v>
      </c>
      <c r="BM183" s="229" t="s">
        <v>1274</v>
      </c>
    </row>
    <row r="184" s="2" customFormat="1" ht="24.15" customHeight="1">
      <c r="A184" s="38"/>
      <c r="B184" s="39"/>
      <c r="C184" s="218" t="s">
        <v>316</v>
      </c>
      <c r="D184" s="218" t="s">
        <v>141</v>
      </c>
      <c r="E184" s="219" t="s">
        <v>1275</v>
      </c>
      <c r="F184" s="220" t="s">
        <v>1276</v>
      </c>
      <c r="G184" s="221" t="s">
        <v>673</v>
      </c>
      <c r="H184" s="222">
        <v>2</v>
      </c>
      <c r="I184" s="223"/>
      <c r="J184" s="224">
        <f>ROUND(I184*H184,2)</f>
        <v>0</v>
      </c>
      <c r="K184" s="220" t="s">
        <v>145</v>
      </c>
      <c r="L184" s="44"/>
      <c r="M184" s="225" t="s">
        <v>1</v>
      </c>
      <c r="N184" s="226" t="s">
        <v>40</v>
      </c>
      <c r="O184" s="91"/>
      <c r="P184" s="227">
        <f>O184*H184</f>
        <v>0</v>
      </c>
      <c r="Q184" s="227">
        <v>0.01797</v>
      </c>
      <c r="R184" s="227">
        <f>Q184*H184</f>
        <v>0.03594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233</v>
      </c>
      <c r="AT184" s="229" t="s">
        <v>141</v>
      </c>
      <c r="AU184" s="229" t="s">
        <v>147</v>
      </c>
      <c r="AY184" s="17" t="s">
        <v>138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147</v>
      </c>
      <c r="BK184" s="230">
        <f>ROUND(I184*H184,2)</f>
        <v>0</v>
      </c>
      <c r="BL184" s="17" t="s">
        <v>233</v>
      </c>
      <c r="BM184" s="229" t="s">
        <v>1277</v>
      </c>
    </row>
    <row r="185" s="2" customFormat="1" ht="16.5" customHeight="1">
      <c r="A185" s="38"/>
      <c r="B185" s="39"/>
      <c r="C185" s="218" t="s">
        <v>759</v>
      </c>
      <c r="D185" s="218" t="s">
        <v>141</v>
      </c>
      <c r="E185" s="219" t="s">
        <v>1278</v>
      </c>
      <c r="F185" s="220" t="s">
        <v>1279</v>
      </c>
      <c r="G185" s="221" t="s">
        <v>673</v>
      </c>
      <c r="H185" s="222">
        <v>2</v>
      </c>
      <c r="I185" s="223"/>
      <c r="J185" s="224">
        <f>ROUND(I185*H185,2)</f>
        <v>0</v>
      </c>
      <c r="K185" s="220" t="s">
        <v>145</v>
      </c>
      <c r="L185" s="44"/>
      <c r="M185" s="225" t="s">
        <v>1</v>
      </c>
      <c r="N185" s="226" t="s">
        <v>40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0.095100000000000004</v>
      </c>
      <c r="T185" s="228">
        <f>S185*H185</f>
        <v>0.19020000000000001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233</v>
      </c>
      <c r="AT185" s="229" t="s">
        <v>141</v>
      </c>
      <c r="AU185" s="229" t="s">
        <v>147</v>
      </c>
      <c r="AY185" s="17" t="s">
        <v>138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147</v>
      </c>
      <c r="BK185" s="230">
        <f>ROUND(I185*H185,2)</f>
        <v>0</v>
      </c>
      <c r="BL185" s="17" t="s">
        <v>233</v>
      </c>
      <c r="BM185" s="229" t="s">
        <v>1280</v>
      </c>
    </row>
    <row r="186" s="2" customFormat="1" ht="21.75" customHeight="1">
      <c r="A186" s="38"/>
      <c r="B186" s="39"/>
      <c r="C186" s="218" t="s">
        <v>320</v>
      </c>
      <c r="D186" s="218" t="s">
        <v>141</v>
      </c>
      <c r="E186" s="219" t="s">
        <v>1281</v>
      </c>
      <c r="F186" s="220" t="s">
        <v>1282</v>
      </c>
      <c r="G186" s="221" t="s">
        <v>673</v>
      </c>
      <c r="H186" s="222">
        <v>2</v>
      </c>
      <c r="I186" s="223"/>
      <c r="J186" s="224">
        <f>ROUND(I186*H186,2)</f>
        <v>0</v>
      </c>
      <c r="K186" s="220" t="s">
        <v>145</v>
      </c>
      <c r="L186" s="44"/>
      <c r="M186" s="225" t="s">
        <v>1</v>
      </c>
      <c r="N186" s="226" t="s">
        <v>40</v>
      </c>
      <c r="O186" s="91"/>
      <c r="P186" s="227">
        <f>O186*H186</f>
        <v>0</v>
      </c>
      <c r="Q186" s="227">
        <v>0.01452</v>
      </c>
      <c r="R186" s="227">
        <f>Q186*H186</f>
        <v>0.02904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233</v>
      </c>
      <c r="AT186" s="229" t="s">
        <v>141</v>
      </c>
      <c r="AU186" s="229" t="s">
        <v>147</v>
      </c>
      <c r="AY186" s="17" t="s">
        <v>138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147</v>
      </c>
      <c r="BK186" s="230">
        <f>ROUND(I186*H186,2)</f>
        <v>0</v>
      </c>
      <c r="BL186" s="17" t="s">
        <v>233</v>
      </c>
      <c r="BM186" s="229" t="s">
        <v>1283</v>
      </c>
    </row>
    <row r="187" s="2" customFormat="1" ht="33" customHeight="1">
      <c r="A187" s="38"/>
      <c r="B187" s="39"/>
      <c r="C187" s="218" t="s">
        <v>763</v>
      </c>
      <c r="D187" s="218" t="s">
        <v>141</v>
      </c>
      <c r="E187" s="219" t="s">
        <v>1284</v>
      </c>
      <c r="F187" s="220" t="s">
        <v>1285</v>
      </c>
      <c r="G187" s="221" t="s">
        <v>673</v>
      </c>
      <c r="H187" s="222">
        <v>2</v>
      </c>
      <c r="I187" s="223"/>
      <c r="J187" s="224">
        <f>ROUND(I187*H187,2)</f>
        <v>0</v>
      </c>
      <c r="K187" s="220" t="s">
        <v>145</v>
      </c>
      <c r="L187" s="44"/>
      <c r="M187" s="225" t="s">
        <v>1</v>
      </c>
      <c r="N187" s="226" t="s">
        <v>40</v>
      </c>
      <c r="O187" s="91"/>
      <c r="P187" s="227">
        <f>O187*H187</f>
        <v>0</v>
      </c>
      <c r="Q187" s="227">
        <v>0.032370000000000003</v>
      </c>
      <c r="R187" s="227">
        <f>Q187*H187</f>
        <v>0.064740000000000006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233</v>
      </c>
      <c r="AT187" s="229" t="s">
        <v>141</v>
      </c>
      <c r="AU187" s="229" t="s">
        <v>147</v>
      </c>
      <c r="AY187" s="17" t="s">
        <v>138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147</v>
      </c>
      <c r="BK187" s="230">
        <f>ROUND(I187*H187,2)</f>
        <v>0</v>
      </c>
      <c r="BL187" s="17" t="s">
        <v>233</v>
      </c>
      <c r="BM187" s="229" t="s">
        <v>1286</v>
      </c>
    </row>
    <row r="188" s="2" customFormat="1" ht="33" customHeight="1">
      <c r="A188" s="38"/>
      <c r="B188" s="39"/>
      <c r="C188" s="218" t="s">
        <v>768</v>
      </c>
      <c r="D188" s="218" t="s">
        <v>141</v>
      </c>
      <c r="E188" s="219" t="s">
        <v>1287</v>
      </c>
      <c r="F188" s="220" t="s">
        <v>1288</v>
      </c>
      <c r="G188" s="221" t="s">
        <v>673</v>
      </c>
      <c r="H188" s="222">
        <v>2</v>
      </c>
      <c r="I188" s="223"/>
      <c r="J188" s="224">
        <f>ROUND(I188*H188,2)</f>
        <v>0</v>
      </c>
      <c r="K188" s="220" t="s">
        <v>145</v>
      </c>
      <c r="L188" s="44"/>
      <c r="M188" s="225" t="s">
        <v>1</v>
      </c>
      <c r="N188" s="226" t="s">
        <v>40</v>
      </c>
      <c r="O188" s="91"/>
      <c r="P188" s="227">
        <f>O188*H188</f>
        <v>0</v>
      </c>
      <c r="Q188" s="227">
        <v>0.0049300000000000004</v>
      </c>
      <c r="R188" s="227">
        <f>Q188*H188</f>
        <v>0.0098600000000000007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233</v>
      </c>
      <c r="AT188" s="229" t="s">
        <v>141</v>
      </c>
      <c r="AU188" s="229" t="s">
        <v>147</v>
      </c>
      <c r="AY188" s="17" t="s">
        <v>138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147</v>
      </c>
      <c r="BK188" s="230">
        <f>ROUND(I188*H188,2)</f>
        <v>0</v>
      </c>
      <c r="BL188" s="17" t="s">
        <v>233</v>
      </c>
      <c r="BM188" s="229" t="s">
        <v>1289</v>
      </c>
    </row>
    <row r="189" s="2" customFormat="1" ht="24.15" customHeight="1">
      <c r="A189" s="38"/>
      <c r="B189" s="39"/>
      <c r="C189" s="218" t="s">
        <v>373</v>
      </c>
      <c r="D189" s="218" t="s">
        <v>141</v>
      </c>
      <c r="E189" s="219" t="s">
        <v>1290</v>
      </c>
      <c r="F189" s="220" t="s">
        <v>1291</v>
      </c>
      <c r="G189" s="221" t="s">
        <v>673</v>
      </c>
      <c r="H189" s="222">
        <v>2</v>
      </c>
      <c r="I189" s="223"/>
      <c r="J189" s="224">
        <f>ROUND(I189*H189,2)</f>
        <v>0</v>
      </c>
      <c r="K189" s="220" t="s">
        <v>145</v>
      </c>
      <c r="L189" s="44"/>
      <c r="M189" s="225" t="s">
        <v>1</v>
      </c>
      <c r="N189" s="226" t="s">
        <v>40</v>
      </c>
      <c r="O189" s="91"/>
      <c r="P189" s="227">
        <f>O189*H189</f>
        <v>0</v>
      </c>
      <c r="Q189" s="227">
        <v>0.072340000000000002</v>
      </c>
      <c r="R189" s="227">
        <f>Q189*H189</f>
        <v>0.14468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233</v>
      </c>
      <c r="AT189" s="229" t="s">
        <v>141</v>
      </c>
      <c r="AU189" s="229" t="s">
        <v>147</v>
      </c>
      <c r="AY189" s="17" t="s">
        <v>138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147</v>
      </c>
      <c r="BK189" s="230">
        <f>ROUND(I189*H189,2)</f>
        <v>0</v>
      </c>
      <c r="BL189" s="17" t="s">
        <v>233</v>
      </c>
      <c r="BM189" s="229" t="s">
        <v>1292</v>
      </c>
    </row>
    <row r="190" s="2" customFormat="1" ht="16.5" customHeight="1">
      <c r="A190" s="38"/>
      <c r="B190" s="39"/>
      <c r="C190" s="218" t="s">
        <v>772</v>
      </c>
      <c r="D190" s="218" t="s">
        <v>141</v>
      </c>
      <c r="E190" s="219" t="s">
        <v>1293</v>
      </c>
      <c r="F190" s="220" t="s">
        <v>1294</v>
      </c>
      <c r="G190" s="221" t="s">
        <v>673</v>
      </c>
      <c r="H190" s="222">
        <v>2</v>
      </c>
      <c r="I190" s="223"/>
      <c r="J190" s="224">
        <f>ROUND(I190*H190,2)</f>
        <v>0</v>
      </c>
      <c r="K190" s="220" t="s">
        <v>145</v>
      </c>
      <c r="L190" s="44"/>
      <c r="M190" s="225" t="s">
        <v>1</v>
      </c>
      <c r="N190" s="226" t="s">
        <v>40</v>
      </c>
      <c r="O190" s="91"/>
      <c r="P190" s="227">
        <f>O190*H190</f>
        <v>0</v>
      </c>
      <c r="Q190" s="227">
        <v>0.0018400000000000001</v>
      </c>
      <c r="R190" s="227">
        <f>Q190*H190</f>
        <v>0.0036800000000000001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233</v>
      </c>
      <c r="AT190" s="229" t="s">
        <v>141</v>
      </c>
      <c r="AU190" s="229" t="s">
        <v>147</v>
      </c>
      <c r="AY190" s="17" t="s">
        <v>138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147</v>
      </c>
      <c r="BK190" s="230">
        <f>ROUND(I190*H190,2)</f>
        <v>0</v>
      </c>
      <c r="BL190" s="17" t="s">
        <v>233</v>
      </c>
      <c r="BM190" s="229" t="s">
        <v>1295</v>
      </c>
    </row>
    <row r="191" s="2" customFormat="1" ht="24.15" customHeight="1">
      <c r="A191" s="38"/>
      <c r="B191" s="39"/>
      <c r="C191" s="218" t="s">
        <v>777</v>
      </c>
      <c r="D191" s="218" t="s">
        <v>141</v>
      </c>
      <c r="E191" s="219" t="s">
        <v>1296</v>
      </c>
      <c r="F191" s="220" t="s">
        <v>1297</v>
      </c>
      <c r="G191" s="221" t="s">
        <v>144</v>
      </c>
      <c r="H191" s="222">
        <v>2</v>
      </c>
      <c r="I191" s="223"/>
      <c r="J191" s="224">
        <f>ROUND(I191*H191,2)</f>
        <v>0</v>
      </c>
      <c r="K191" s="220" t="s">
        <v>145</v>
      </c>
      <c r="L191" s="44"/>
      <c r="M191" s="225" t="s">
        <v>1</v>
      </c>
      <c r="N191" s="226" t="s">
        <v>40</v>
      </c>
      <c r="O191" s="91"/>
      <c r="P191" s="227">
        <f>O191*H191</f>
        <v>0</v>
      </c>
      <c r="Q191" s="227">
        <v>0.00012</v>
      </c>
      <c r="R191" s="227">
        <f>Q191*H191</f>
        <v>0.00024000000000000001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233</v>
      </c>
      <c r="AT191" s="229" t="s">
        <v>141</v>
      </c>
      <c r="AU191" s="229" t="s">
        <v>147</v>
      </c>
      <c r="AY191" s="17" t="s">
        <v>138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147</v>
      </c>
      <c r="BK191" s="230">
        <f>ROUND(I191*H191,2)</f>
        <v>0</v>
      </c>
      <c r="BL191" s="17" t="s">
        <v>233</v>
      </c>
      <c r="BM191" s="229" t="s">
        <v>1298</v>
      </c>
    </row>
    <row r="192" s="2" customFormat="1" ht="16.5" customHeight="1">
      <c r="A192" s="38"/>
      <c r="B192" s="39"/>
      <c r="C192" s="253" t="s">
        <v>781</v>
      </c>
      <c r="D192" s="253" t="s">
        <v>163</v>
      </c>
      <c r="E192" s="254" t="s">
        <v>1299</v>
      </c>
      <c r="F192" s="255" t="s">
        <v>1300</v>
      </c>
      <c r="G192" s="256" t="s">
        <v>144</v>
      </c>
      <c r="H192" s="257">
        <v>2</v>
      </c>
      <c r="I192" s="258"/>
      <c r="J192" s="259">
        <f>ROUND(I192*H192,2)</f>
        <v>0</v>
      </c>
      <c r="K192" s="255" t="s">
        <v>145</v>
      </c>
      <c r="L192" s="260"/>
      <c r="M192" s="261" t="s">
        <v>1</v>
      </c>
      <c r="N192" s="262" t="s">
        <v>40</v>
      </c>
      <c r="O192" s="91"/>
      <c r="P192" s="227">
        <f>O192*H192</f>
        <v>0</v>
      </c>
      <c r="Q192" s="227">
        <v>0.0025000000000000001</v>
      </c>
      <c r="R192" s="227">
        <f>Q192*H192</f>
        <v>0.0050000000000000001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373</v>
      </c>
      <c r="AT192" s="229" t="s">
        <v>163</v>
      </c>
      <c r="AU192" s="229" t="s">
        <v>147</v>
      </c>
      <c r="AY192" s="17" t="s">
        <v>138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147</v>
      </c>
      <c r="BK192" s="230">
        <f>ROUND(I192*H192,2)</f>
        <v>0</v>
      </c>
      <c r="BL192" s="17" t="s">
        <v>233</v>
      </c>
      <c r="BM192" s="229" t="s">
        <v>1301</v>
      </c>
    </row>
    <row r="193" s="2" customFormat="1" ht="16.5" customHeight="1">
      <c r="A193" s="38"/>
      <c r="B193" s="39"/>
      <c r="C193" s="218" t="s">
        <v>787</v>
      </c>
      <c r="D193" s="218" t="s">
        <v>141</v>
      </c>
      <c r="E193" s="219" t="s">
        <v>1302</v>
      </c>
      <c r="F193" s="220" t="s">
        <v>1303</v>
      </c>
      <c r="G193" s="221" t="s">
        <v>144</v>
      </c>
      <c r="H193" s="222">
        <v>2</v>
      </c>
      <c r="I193" s="223"/>
      <c r="J193" s="224">
        <f>ROUND(I193*H193,2)</f>
        <v>0</v>
      </c>
      <c r="K193" s="220" t="s">
        <v>145</v>
      </c>
      <c r="L193" s="44"/>
      <c r="M193" s="225" t="s">
        <v>1</v>
      </c>
      <c r="N193" s="226" t="s">
        <v>40</v>
      </c>
      <c r="O193" s="91"/>
      <c r="P193" s="227">
        <f>O193*H193</f>
        <v>0</v>
      </c>
      <c r="Q193" s="227">
        <v>0.00036000000000000002</v>
      </c>
      <c r="R193" s="227">
        <f>Q193*H193</f>
        <v>0.00072000000000000005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233</v>
      </c>
      <c r="AT193" s="229" t="s">
        <v>141</v>
      </c>
      <c r="AU193" s="229" t="s">
        <v>147</v>
      </c>
      <c r="AY193" s="17" t="s">
        <v>138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147</v>
      </c>
      <c r="BK193" s="230">
        <f>ROUND(I193*H193,2)</f>
        <v>0</v>
      </c>
      <c r="BL193" s="17" t="s">
        <v>233</v>
      </c>
      <c r="BM193" s="229" t="s">
        <v>1304</v>
      </c>
    </row>
    <row r="194" s="2" customFormat="1" ht="24.15" customHeight="1">
      <c r="A194" s="38"/>
      <c r="B194" s="39"/>
      <c r="C194" s="218" t="s">
        <v>925</v>
      </c>
      <c r="D194" s="218" t="s">
        <v>141</v>
      </c>
      <c r="E194" s="219" t="s">
        <v>1305</v>
      </c>
      <c r="F194" s="220" t="s">
        <v>1306</v>
      </c>
      <c r="G194" s="221" t="s">
        <v>160</v>
      </c>
      <c r="H194" s="222">
        <v>0.32700000000000001</v>
      </c>
      <c r="I194" s="223"/>
      <c r="J194" s="224">
        <f>ROUND(I194*H194,2)</f>
        <v>0</v>
      </c>
      <c r="K194" s="220" t="s">
        <v>145</v>
      </c>
      <c r="L194" s="44"/>
      <c r="M194" s="225" t="s">
        <v>1</v>
      </c>
      <c r="N194" s="226" t="s">
        <v>40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233</v>
      </c>
      <c r="AT194" s="229" t="s">
        <v>141</v>
      </c>
      <c r="AU194" s="229" t="s">
        <v>147</v>
      </c>
      <c r="AY194" s="17" t="s">
        <v>138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147</v>
      </c>
      <c r="BK194" s="230">
        <f>ROUND(I194*H194,2)</f>
        <v>0</v>
      </c>
      <c r="BL194" s="17" t="s">
        <v>233</v>
      </c>
      <c r="BM194" s="229" t="s">
        <v>1307</v>
      </c>
    </row>
    <row r="195" s="12" customFormat="1" ht="22.8" customHeight="1">
      <c r="A195" s="12"/>
      <c r="B195" s="202"/>
      <c r="C195" s="203"/>
      <c r="D195" s="204" t="s">
        <v>73</v>
      </c>
      <c r="E195" s="216" t="s">
        <v>1308</v>
      </c>
      <c r="F195" s="216" t="s">
        <v>1309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0.0053200000000000001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147</v>
      </c>
      <c r="AT195" s="214" t="s">
        <v>73</v>
      </c>
      <c r="AU195" s="214" t="s">
        <v>82</v>
      </c>
      <c r="AY195" s="213" t="s">
        <v>138</v>
      </c>
      <c r="BK195" s="215">
        <f>BK196</f>
        <v>0</v>
      </c>
    </row>
    <row r="196" s="2" customFormat="1" ht="24.15" customHeight="1">
      <c r="A196" s="38"/>
      <c r="B196" s="39"/>
      <c r="C196" s="218" t="s">
        <v>937</v>
      </c>
      <c r="D196" s="218" t="s">
        <v>141</v>
      </c>
      <c r="E196" s="219" t="s">
        <v>1310</v>
      </c>
      <c r="F196" s="220" t="s">
        <v>1311</v>
      </c>
      <c r="G196" s="221" t="s">
        <v>673</v>
      </c>
      <c r="H196" s="222">
        <v>2</v>
      </c>
      <c r="I196" s="223"/>
      <c r="J196" s="224">
        <f>ROUND(I196*H196,2)</f>
        <v>0</v>
      </c>
      <c r="K196" s="220" t="s">
        <v>145</v>
      </c>
      <c r="L196" s="44"/>
      <c r="M196" s="225" t="s">
        <v>1</v>
      </c>
      <c r="N196" s="226" t="s">
        <v>40</v>
      </c>
      <c r="O196" s="91"/>
      <c r="P196" s="227">
        <f>O196*H196</f>
        <v>0</v>
      </c>
      <c r="Q196" s="227">
        <v>0.00266</v>
      </c>
      <c r="R196" s="227">
        <f>Q196*H196</f>
        <v>0.0053200000000000001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233</v>
      </c>
      <c r="AT196" s="229" t="s">
        <v>141</v>
      </c>
      <c r="AU196" s="229" t="s">
        <v>147</v>
      </c>
      <c r="AY196" s="17" t="s">
        <v>138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147</v>
      </c>
      <c r="BK196" s="230">
        <f>ROUND(I196*H196,2)</f>
        <v>0</v>
      </c>
      <c r="BL196" s="17" t="s">
        <v>233</v>
      </c>
      <c r="BM196" s="229" t="s">
        <v>1312</v>
      </c>
    </row>
    <row r="197" s="12" customFormat="1" ht="22.8" customHeight="1">
      <c r="A197" s="12"/>
      <c r="B197" s="202"/>
      <c r="C197" s="203"/>
      <c r="D197" s="204" t="s">
        <v>73</v>
      </c>
      <c r="E197" s="216" t="s">
        <v>1313</v>
      </c>
      <c r="F197" s="216" t="s">
        <v>1314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SUM(P198:P203)</f>
        <v>0</v>
      </c>
      <c r="Q197" s="210"/>
      <c r="R197" s="211">
        <f>SUM(R198:R203)</f>
        <v>0.051240000000000001</v>
      </c>
      <c r="S197" s="210"/>
      <c r="T197" s="212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147</v>
      </c>
      <c r="AT197" s="214" t="s">
        <v>73</v>
      </c>
      <c r="AU197" s="214" t="s">
        <v>82</v>
      </c>
      <c r="AY197" s="213" t="s">
        <v>138</v>
      </c>
      <c r="BK197" s="215">
        <f>SUM(BK198:BK203)</f>
        <v>0</v>
      </c>
    </row>
    <row r="198" s="2" customFormat="1" ht="24.15" customHeight="1">
      <c r="A198" s="38"/>
      <c r="B198" s="39"/>
      <c r="C198" s="218" t="s">
        <v>939</v>
      </c>
      <c r="D198" s="218" t="s">
        <v>141</v>
      </c>
      <c r="E198" s="219" t="s">
        <v>1315</v>
      </c>
      <c r="F198" s="220" t="s">
        <v>1316</v>
      </c>
      <c r="G198" s="221" t="s">
        <v>173</v>
      </c>
      <c r="H198" s="222">
        <v>84</v>
      </c>
      <c r="I198" s="223"/>
      <c r="J198" s="224">
        <f>ROUND(I198*H198,2)</f>
        <v>0</v>
      </c>
      <c r="K198" s="220" t="s">
        <v>145</v>
      </c>
      <c r="L198" s="44"/>
      <c r="M198" s="225" t="s">
        <v>1</v>
      </c>
      <c r="N198" s="226" t="s">
        <v>40</v>
      </c>
      <c r="O198" s="91"/>
      <c r="P198" s="227">
        <f>O198*H198</f>
        <v>0</v>
      </c>
      <c r="Q198" s="227">
        <v>0.00055999999999999995</v>
      </c>
      <c r="R198" s="227">
        <f>Q198*H198</f>
        <v>0.047039999999999998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233</v>
      </c>
      <c r="AT198" s="229" t="s">
        <v>141</v>
      </c>
      <c r="AU198" s="229" t="s">
        <v>147</v>
      </c>
      <c r="AY198" s="17" t="s">
        <v>138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147</v>
      </c>
      <c r="BK198" s="230">
        <f>ROUND(I198*H198,2)</f>
        <v>0</v>
      </c>
      <c r="BL198" s="17" t="s">
        <v>233</v>
      </c>
      <c r="BM198" s="229" t="s">
        <v>1317</v>
      </c>
    </row>
    <row r="199" s="13" customFormat="1">
      <c r="A199" s="13"/>
      <c r="B199" s="231"/>
      <c r="C199" s="232"/>
      <c r="D199" s="233" t="s">
        <v>149</v>
      </c>
      <c r="E199" s="234" t="s">
        <v>1</v>
      </c>
      <c r="F199" s="235" t="s">
        <v>1318</v>
      </c>
      <c r="G199" s="232"/>
      <c r="H199" s="234" t="s">
        <v>1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149</v>
      </c>
      <c r="AU199" s="241" t="s">
        <v>147</v>
      </c>
      <c r="AV199" s="13" t="s">
        <v>82</v>
      </c>
      <c r="AW199" s="13" t="s">
        <v>31</v>
      </c>
      <c r="AX199" s="13" t="s">
        <v>74</v>
      </c>
      <c r="AY199" s="241" t="s">
        <v>138</v>
      </c>
    </row>
    <row r="200" s="14" customFormat="1">
      <c r="A200" s="14"/>
      <c r="B200" s="242"/>
      <c r="C200" s="243"/>
      <c r="D200" s="233" t="s">
        <v>149</v>
      </c>
      <c r="E200" s="244" t="s">
        <v>1</v>
      </c>
      <c r="F200" s="245" t="s">
        <v>1221</v>
      </c>
      <c r="G200" s="243"/>
      <c r="H200" s="246">
        <v>84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149</v>
      </c>
      <c r="AU200" s="252" t="s">
        <v>147</v>
      </c>
      <c r="AV200" s="14" t="s">
        <v>147</v>
      </c>
      <c r="AW200" s="14" t="s">
        <v>31</v>
      </c>
      <c r="AX200" s="14" t="s">
        <v>82</v>
      </c>
      <c r="AY200" s="252" t="s">
        <v>138</v>
      </c>
    </row>
    <row r="201" s="2" customFormat="1" ht="16.5" customHeight="1">
      <c r="A201" s="38"/>
      <c r="B201" s="39"/>
      <c r="C201" s="218" t="s">
        <v>941</v>
      </c>
      <c r="D201" s="218" t="s">
        <v>141</v>
      </c>
      <c r="E201" s="219" t="s">
        <v>1319</v>
      </c>
      <c r="F201" s="220" t="s">
        <v>1320</v>
      </c>
      <c r="G201" s="221" t="s">
        <v>173</v>
      </c>
      <c r="H201" s="222">
        <v>84</v>
      </c>
      <c r="I201" s="223"/>
      <c r="J201" s="224">
        <f>ROUND(I201*H201,2)</f>
        <v>0</v>
      </c>
      <c r="K201" s="220" t="s">
        <v>145</v>
      </c>
      <c r="L201" s="44"/>
      <c r="M201" s="225" t="s">
        <v>1</v>
      </c>
      <c r="N201" s="226" t="s">
        <v>40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233</v>
      </c>
      <c r="AT201" s="229" t="s">
        <v>141</v>
      </c>
      <c r="AU201" s="229" t="s">
        <v>147</v>
      </c>
      <c r="AY201" s="17" t="s">
        <v>138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147</v>
      </c>
      <c r="BK201" s="230">
        <f>ROUND(I201*H201,2)</f>
        <v>0</v>
      </c>
      <c r="BL201" s="17" t="s">
        <v>233</v>
      </c>
      <c r="BM201" s="229" t="s">
        <v>1321</v>
      </c>
    </row>
    <row r="202" s="2" customFormat="1" ht="33" customHeight="1">
      <c r="A202" s="38"/>
      <c r="B202" s="39"/>
      <c r="C202" s="218" t="s">
        <v>695</v>
      </c>
      <c r="D202" s="218" t="s">
        <v>141</v>
      </c>
      <c r="E202" s="219" t="s">
        <v>1322</v>
      </c>
      <c r="F202" s="220" t="s">
        <v>1323</v>
      </c>
      <c r="G202" s="221" t="s">
        <v>173</v>
      </c>
      <c r="H202" s="222">
        <v>84</v>
      </c>
      <c r="I202" s="223"/>
      <c r="J202" s="224">
        <f>ROUND(I202*H202,2)</f>
        <v>0</v>
      </c>
      <c r="K202" s="220" t="s">
        <v>145</v>
      </c>
      <c r="L202" s="44"/>
      <c r="M202" s="225" t="s">
        <v>1</v>
      </c>
      <c r="N202" s="226" t="s">
        <v>40</v>
      </c>
      <c r="O202" s="91"/>
      <c r="P202" s="227">
        <f>O202*H202</f>
        <v>0</v>
      </c>
      <c r="Q202" s="227">
        <v>5.0000000000000002E-05</v>
      </c>
      <c r="R202" s="227">
        <f>Q202*H202</f>
        <v>0.0042000000000000006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233</v>
      </c>
      <c r="AT202" s="229" t="s">
        <v>141</v>
      </c>
      <c r="AU202" s="229" t="s">
        <v>147</v>
      </c>
      <c r="AY202" s="17" t="s">
        <v>138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147</v>
      </c>
      <c r="BK202" s="230">
        <f>ROUND(I202*H202,2)</f>
        <v>0</v>
      </c>
      <c r="BL202" s="17" t="s">
        <v>233</v>
      </c>
      <c r="BM202" s="229" t="s">
        <v>1324</v>
      </c>
    </row>
    <row r="203" s="2" customFormat="1" ht="24.15" customHeight="1">
      <c r="A203" s="38"/>
      <c r="B203" s="39"/>
      <c r="C203" s="218" t="s">
        <v>699</v>
      </c>
      <c r="D203" s="218" t="s">
        <v>141</v>
      </c>
      <c r="E203" s="219" t="s">
        <v>1325</v>
      </c>
      <c r="F203" s="220" t="s">
        <v>1326</v>
      </c>
      <c r="G203" s="221" t="s">
        <v>160</v>
      </c>
      <c r="H203" s="222">
        <v>0.050999999999999997</v>
      </c>
      <c r="I203" s="223"/>
      <c r="J203" s="224">
        <f>ROUND(I203*H203,2)</f>
        <v>0</v>
      </c>
      <c r="K203" s="220" t="s">
        <v>145</v>
      </c>
      <c r="L203" s="44"/>
      <c r="M203" s="225" t="s">
        <v>1</v>
      </c>
      <c r="N203" s="226" t="s">
        <v>40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233</v>
      </c>
      <c r="AT203" s="229" t="s">
        <v>141</v>
      </c>
      <c r="AU203" s="229" t="s">
        <v>147</v>
      </c>
      <c r="AY203" s="17" t="s">
        <v>138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147</v>
      </c>
      <c r="BK203" s="230">
        <f>ROUND(I203*H203,2)</f>
        <v>0</v>
      </c>
      <c r="BL203" s="17" t="s">
        <v>233</v>
      </c>
      <c r="BM203" s="229" t="s">
        <v>1327</v>
      </c>
    </row>
    <row r="204" s="12" customFormat="1" ht="22.8" customHeight="1">
      <c r="A204" s="12"/>
      <c r="B204" s="202"/>
      <c r="C204" s="203"/>
      <c r="D204" s="204" t="s">
        <v>73</v>
      </c>
      <c r="E204" s="216" t="s">
        <v>1328</v>
      </c>
      <c r="F204" s="216" t="s">
        <v>1329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SUM(P205:P207)</f>
        <v>0</v>
      </c>
      <c r="Q204" s="210"/>
      <c r="R204" s="211">
        <f>SUM(R205:R207)</f>
        <v>0.0032000000000000002</v>
      </c>
      <c r="S204" s="210"/>
      <c r="T204" s="212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147</v>
      </c>
      <c r="AT204" s="214" t="s">
        <v>73</v>
      </c>
      <c r="AU204" s="214" t="s">
        <v>82</v>
      </c>
      <c r="AY204" s="213" t="s">
        <v>138</v>
      </c>
      <c r="BK204" s="215">
        <f>SUM(BK205:BK207)</f>
        <v>0</v>
      </c>
    </row>
    <row r="205" s="2" customFormat="1" ht="16.5" customHeight="1">
      <c r="A205" s="38"/>
      <c r="B205" s="39"/>
      <c r="C205" s="218" t="s">
        <v>739</v>
      </c>
      <c r="D205" s="218" t="s">
        <v>141</v>
      </c>
      <c r="E205" s="219" t="s">
        <v>1330</v>
      </c>
      <c r="F205" s="220" t="s">
        <v>1331</v>
      </c>
      <c r="G205" s="221" t="s">
        <v>144</v>
      </c>
      <c r="H205" s="222">
        <v>8</v>
      </c>
      <c r="I205" s="223"/>
      <c r="J205" s="224">
        <f>ROUND(I205*H205,2)</f>
        <v>0</v>
      </c>
      <c r="K205" s="220" t="s">
        <v>145</v>
      </c>
      <c r="L205" s="44"/>
      <c r="M205" s="225" t="s">
        <v>1</v>
      </c>
      <c r="N205" s="226" t="s">
        <v>40</v>
      </c>
      <c r="O205" s="91"/>
      <c r="P205" s="227">
        <f>O205*H205</f>
        <v>0</v>
      </c>
      <c r="Q205" s="227">
        <v>8.0000000000000007E-05</v>
      </c>
      <c r="R205" s="227">
        <f>Q205*H205</f>
        <v>0.00064000000000000005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233</v>
      </c>
      <c r="AT205" s="229" t="s">
        <v>141</v>
      </c>
      <c r="AU205" s="229" t="s">
        <v>147</v>
      </c>
      <c r="AY205" s="17" t="s">
        <v>138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147</v>
      </c>
      <c r="BK205" s="230">
        <f>ROUND(I205*H205,2)</f>
        <v>0</v>
      </c>
      <c r="BL205" s="17" t="s">
        <v>233</v>
      </c>
      <c r="BM205" s="229" t="s">
        <v>1332</v>
      </c>
    </row>
    <row r="206" s="2" customFormat="1" ht="16.5" customHeight="1">
      <c r="A206" s="38"/>
      <c r="B206" s="39"/>
      <c r="C206" s="253" t="s">
        <v>745</v>
      </c>
      <c r="D206" s="253" t="s">
        <v>163</v>
      </c>
      <c r="E206" s="254" t="s">
        <v>1333</v>
      </c>
      <c r="F206" s="255" t="s">
        <v>1334</v>
      </c>
      <c r="G206" s="256" t="s">
        <v>144</v>
      </c>
      <c r="H206" s="257">
        <v>8</v>
      </c>
      <c r="I206" s="258"/>
      <c r="J206" s="259">
        <f>ROUND(I206*H206,2)</f>
        <v>0</v>
      </c>
      <c r="K206" s="255" t="s">
        <v>145</v>
      </c>
      <c r="L206" s="260"/>
      <c r="M206" s="261" t="s">
        <v>1</v>
      </c>
      <c r="N206" s="262" t="s">
        <v>40</v>
      </c>
      <c r="O206" s="91"/>
      <c r="P206" s="227">
        <f>O206*H206</f>
        <v>0</v>
      </c>
      <c r="Q206" s="227">
        <v>0.00023000000000000001</v>
      </c>
      <c r="R206" s="227">
        <f>Q206*H206</f>
        <v>0.0018400000000000001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373</v>
      </c>
      <c r="AT206" s="229" t="s">
        <v>163</v>
      </c>
      <c r="AU206" s="229" t="s">
        <v>147</v>
      </c>
      <c r="AY206" s="17" t="s">
        <v>138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147</v>
      </c>
      <c r="BK206" s="230">
        <f>ROUND(I206*H206,2)</f>
        <v>0</v>
      </c>
      <c r="BL206" s="17" t="s">
        <v>233</v>
      </c>
      <c r="BM206" s="229" t="s">
        <v>1335</v>
      </c>
    </row>
    <row r="207" s="2" customFormat="1" ht="24.15" customHeight="1">
      <c r="A207" s="38"/>
      <c r="B207" s="39"/>
      <c r="C207" s="218" t="s">
        <v>734</v>
      </c>
      <c r="D207" s="218" t="s">
        <v>141</v>
      </c>
      <c r="E207" s="219" t="s">
        <v>1336</v>
      </c>
      <c r="F207" s="220" t="s">
        <v>1337</v>
      </c>
      <c r="G207" s="221" t="s">
        <v>144</v>
      </c>
      <c r="H207" s="222">
        <v>8</v>
      </c>
      <c r="I207" s="223"/>
      <c r="J207" s="224">
        <f>ROUND(I207*H207,2)</f>
        <v>0</v>
      </c>
      <c r="K207" s="220" t="s">
        <v>145</v>
      </c>
      <c r="L207" s="44"/>
      <c r="M207" s="225" t="s">
        <v>1</v>
      </c>
      <c r="N207" s="226" t="s">
        <v>40</v>
      </c>
      <c r="O207" s="91"/>
      <c r="P207" s="227">
        <f>O207*H207</f>
        <v>0</v>
      </c>
      <c r="Q207" s="227">
        <v>9.0000000000000006E-05</v>
      </c>
      <c r="R207" s="227">
        <f>Q207*H207</f>
        <v>0.00072000000000000005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233</v>
      </c>
      <c r="AT207" s="229" t="s">
        <v>141</v>
      </c>
      <c r="AU207" s="229" t="s">
        <v>147</v>
      </c>
      <c r="AY207" s="17" t="s">
        <v>138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147</v>
      </c>
      <c r="BK207" s="230">
        <f>ROUND(I207*H207,2)</f>
        <v>0</v>
      </c>
      <c r="BL207" s="17" t="s">
        <v>233</v>
      </c>
      <c r="BM207" s="229" t="s">
        <v>1338</v>
      </c>
    </row>
    <row r="208" s="12" customFormat="1" ht="22.8" customHeight="1">
      <c r="A208" s="12"/>
      <c r="B208" s="202"/>
      <c r="C208" s="203"/>
      <c r="D208" s="204" t="s">
        <v>73</v>
      </c>
      <c r="E208" s="216" t="s">
        <v>1339</v>
      </c>
      <c r="F208" s="216" t="s">
        <v>1340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SUM(P209:P212)</f>
        <v>0</v>
      </c>
      <c r="Q208" s="210"/>
      <c r="R208" s="211">
        <f>SUM(R209:R212)</f>
        <v>0.25059999999999999</v>
      </c>
      <c r="S208" s="210"/>
      <c r="T208" s="212">
        <f>SUM(T209:T212)</f>
        <v>0.12684000000000001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147</v>
      </c>
      <c r="AT208" s="214" t="s">
        <v>73</v>
      </c>
      <c r="AU208" s="214" t="s">
        <v>82</v>
      </c>
      <c r="AY208" s="213" t="s">
        <v>138</v>
      </c>
      <c r="BK208" s="215">
        <f>SUM(BK209:BK212)</f>
        <v>0</v>
      </c>
    </row>
    <row r="209" s="2" customFormat="1" ht="16.5" customHeight="1">
      <c r="A209" s="38"/>
      <c r="B209" s="39"/>
      <c r="C209" s="218" t="s">
        <v>730</v>
      </c>
      <c r="D209" s="218" t="s">
        <v>141</v>
      </c>
      <c r="E209" s="219" t="s">
        <v>1341</v>
      </c>
      <c r="F209" s="220" t="s">
        <v>1342</v>
      </c>
      <c r="G209" s="221" t="s">
        <v>181</v>
      </c>
      <c r="H209" s="222">
        <v>12</v>
      </c>
      <c r="I209" s="223"/>
      <c r="J209" s="224">
        <f>ROUND(I209*H209,2)</f>
        <v>0</v>
      </c>
      <c r="K209" s="220" t="s">
        <v>145</v>
      </c>
      <c r="L209" s="44"/>
      <c r="M209" s="225" t="s">
        <v>1</v>
      </c>
      <c r="N209" s="226" t="s">
        <v>40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0.01057</v>
      </c>
      <c r="T209" s="228">
        <f>S209*H209</f>
        <v>0.12684000000000001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233</v>
      </c>
      <c r="AT209" s="229" t="s">
        <v>141</v>
      </c>
      <c r="AU209" s="229" t="s">
        <v>147</v>
      </c>
      <c r="AY209" s="17" t="s">
        <v>138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147</v>
      </c>
      <c r="BK209" s="230">
        <f>ROUND(I209*H209,2)</f>
        <v>0</v>
      </c>
      <c r="BL209" s="17" t="s">
        <v>233</v>
      </c>
      <c r="BM209" s="229" t="s">
        <v>1343</v>
      </c>
    </row>
    <row r="210" s="2" customFormat="1" ht="33" customHeight="1">
      <c r="A210" s="38"/>
      <c r="B210" s="39"/>
      <c r="C210" s="218" t="s">
        <v>710</v>
      </c>
      <c r="D210" s="218" t="s">
        <v>141</v>
      </c>
      <c r="E210" s="219" t="s">
        <v>1344</v>
      </c>
      <c r="F210" s="220" t="s">
        <v>1345</v>
      </c>
      <c r="G210" s="221" t="s">
        <v>144</v>
      </c>
      <c r="H210" s="222">
        <v>8</v>
      </c>
      <c r="I210" s="223"/>
      <c r="J210" s="224">
        <f>ROUND(I210*H210,2)</f>
        <v>0</v>
      </c>
      <c r="K210" s="220" t="s">
        <v>145</v>
      </c>
      <c r="L210" s="44"/>
      <c r="M210" s="225" t="s">
        <v>1</v>
      </c>
      <c r="N210" s="226" t="s">
        <v>40</v>
      </c>
      <c r="O210" s="91"/>
      <c r="P210" s="227">
        <f>O210*H210</f>
        <v>0</v>
      </c>
      <c r="Q210" s="227">
        <v>0.02155</v>
      </c>
      <c r="R210" s="227">
        <f>Q210*H210</f>
        <v>0.1724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233</v>
      </c>
      <c r="AT210" s="229" t="s">
        <v>141</v>
      </c>
      <c r="AU210" s="229" t="s">
        <v>147</v>
      </c>
      <c r="AY210" s="17" t="s">
        <v>138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147</v>
      </c>
      <c r="BK210" s="230">
        <f>ROUND(I210*H210,2)</f>
        <v>0</v>
      </c>
      <c r="BL210" s="17" t="s">
        <v>233</v>
      </c>
      <c r="BM210" s="229" t="s">
        <v>1346</v>
      </c>
    </row>
    <row r="211" s="2" customFormat="1" ht="24.15" customHeight="1">
      <c r="A211" s="38"/>
      <c r="B211" s="39"/>
      <c r="C211" s="218" t="s">
        <v>715</v>
      </c>
      <c r="D211" s="218" t="s">
        <v>141</v>
      </c>
      <c r="E211" s="219" t="s">
        <v>1347</v>
      </c>
      <c r="F211" s="220" t="s">
        <v>1348</v>
      </c>
      <c r="G211" s="221" t="s">
        <v>144</v>
      </c>
      <c r="H211" s="222">
        <v>2</v>
      </c>
      <c r="I211" s="223"/>
      <c r="J211" s="224">
        <f>ROUND(I211*H211,2)</f>
        <v>0</v>
      </c>
      <c r="K211" s="220" t="s">
        <v>145</v>
      </c>
      <c r="L211" s="44"/>
      <c r="M211" s="225" t="s">
        <v>1</v>
      </c>
      <c r="N211" s="226" t="s">
        <v>40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233</v>
      </c>
      <c r="AT211" s="229" t="s">
        <v>141</v>
      </c>
      <c r="AU211" s="229" t="s">
        <v>147</v>
      </c>
      <c r="AY211" s="17" t="s">
        <v>138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147</v>
      </c>
      <c r="BK211" s="230">
        <f>ROUND(I211*H211,2)</f>
        <v>0</v>
      </c>
      <c r="BL211" s="17" t="s">
        <v>233</v>
      </c>
      <c r="BM211" s="229" t="s">
        <v>1349</v>
      </c>
    </row>
    <row r="212" s="2" customFormat="1" ht="24.15" customHeight="1">
      <c r="A212" s="38"/>
      <c r="B212" s="39"/>
      <c r="C212" s="253" t="s">
        <v>719</v>
      </c>
      <c r="D212" s="253" t="s">
        <v>163</v>
      </c>
      <c r="E212" s="254" t="s">
        <v>1350</v>
      </c>
      <c r="F212" s="255" t="s">
        <v>1351</v>
      </c>
      <c r="G212" s="256" t="s">
        <v>144</v>
      </c>
      <c r="H212" s="257">
        <v>2</v>
      </c>
      <c r="I212" s="258"/>
      <c r="J212" s="259">
        <f>ROUND(I212*H212,2)</f>
        <v>0</v>
      </c>
      <c r="K212" s="255" t="s">
        <v>145</v>
      </c>
      <c r="L212" s="260"/>
      <c r="M212" s="283" t="s">
        <v>1</v>
      </c>
      <c r="N212" s="284" t="s">
        <v>40</v>
      </c>
      <c r="O212" s="280"/>
      <c r="P212" s="281">
        <f>O212*H212</f>
        <v>0</v>
      </c>
      <c r="Q212" s="281">
        <v>0.039100000000000003</v>
      </c>
      <c r="R212" s="281">
        <f>Q212*H212</f>
        <v>0.078200000000000006</v>
      </c>
      <c r="S212" s="281">
        <v>0</v>
      </c>
      <c r="T212" s="28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373</v>
      </c>
      <c r="AT212" s="229" t="s">
        <v>163</v>
      </c>
      <c r="AU212" s="229" t="s">
        <v>147</v>
      </c>
      <c r="AY212" s="17" t="s">
        <v>138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147</v>
      </c>
      <c r="BK212" s="230">
        <f>ROUND(I212*H212,2)</f>
        <v>0</v>
      </c>
      <c r="BL212" s="17" t="s">
        <v>233</v>
      </c>
      <c r="BM212" s="229" t="s">
        <v>1352</v>
      </c>
    </row>
    <row r="213" s="2" customFormat="1" ht="6.96" customHeight="1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44"/>
      <c r="M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</sheetData>
  <sheetProtection sheet="1" autoFilter="0" formatColumns="0" formatRows="0" objects="1" scenarios="1" spinCount="100000" saltValue="OfAReX+BLBYid4hCJkx2xKDd1Y1H96GMdGw82RqwqsMp0zzUPhsCLu3NV2SWrXFaVNUCwd8mlXdZB4mOEi00uA==" hashValue="QPCTvhhA7t5JLKnIIvormJ3Bz37gBlqLwGhSuk90U9Ye6IPfe2DVPRHnCesZyadKj6Gmz/b5KodaEpgGOj3p/g==" algorithmName="SHA-512" password="CC35"/>
  <autoFilter ref="C123:K21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Kopecký Petr</dc:creator>
  <cp:lastModifiedBy>Kopecký Petr</cp:lastModifiedBy>
  <dcterms:created xsi:type="dcterms:W3CDTF">2023-03-16T13:14:44Z</dcterms:created>
  <dcterms:modified xsi:type="dcterms:W3CDTF">2023-03-16T13:15:05Z</dcterms:modified>
</cp:coreProperties>
</file>